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55" windowHeight="8370"/>
  </bookViews>
  <sheets>
    <sheet name="Introduction" sheetId="6" r:id="rId1"/>
    <sheet name="Corn (yellow)" sheetId="1" r:id="rId2"/>
    <sheet name="Soybean (food grade)" sheetId="2" r:id="rId3"/>
    <sheet name=" Oats " sheetId="3" r:id="rId4"/>
    <sheet name="Winter Wheat" sheetId="4" r:id="rId5"/>
    <sheet name="Barley"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27" i="3" s="1"/>
  <c r="D7" i="3"/>
  <c r="D7" i="4" l="1"/>
  <c r="D25" i="4"/>
  <c r="D29" i="4" s="1"/>
  <c r="D27" i="4" l="1"/>
  <c r="D29" i="3"/>
  <c r="D26" i="5"/>
  <c r="D7" i="5"/>
  <c r="D32" i="2"/>
  <c r="D36" i="2" s="1"/>
  <c r="D7" i="2"/>
  <c r="D33" i="1"/>
  <c r="D37" i="1" s="1"/>
  <c r="D7" i="1"/>
  <c r="D35" i="1" l="1"/>
  <c r="D28" i="5"/>
  <c r="D34" i="2"/>
  <c r="D30" i="5"/>
  <c r="B23" i="3" l="1"/>
  <c r="B22" i="4"/>
  <c r="B25" i="4"/>
  <c r="B23" i="5"/>
  <c r="B26" i="5" s="1"/>
  <c r="B30" i="5" s="1"/>
  <c r="B7" i="5"/>
  <c r="B7" i="4"/>
  <c r="B7" i="3"/>
  <c r="B29" i="2"/>
  <c r="B13" i="2"/>
  <c r="B7" i="2"/>
  <c r="B28" i="5" l="1"/>
  <c r="B27" i="4"/>
  <c r="B29" i="4"/>
  <c r="B26" i="3"/>
  <c r="B32" i="2"/>
  <c r="B36" i="2" s="1"/>
  <c r="B28" i="1"/>
  <c r="B30" i="1"/>
  <c r="B7" i="1"/>
  <c r="B33" i="1" l="1"/>
  <c r="B37" i="1" s="1"/>
  <c r="B27" i="3"/>
  <c r="B29" i="3"/>
  <c r="B34" i="2"/>
  <c r="B35" i="1" l="1"/>
</calcChain>
</file>

<file path=xl/sharedStrings.xml><?xml version="1.0" encoding="utf-8"?>
<sst xmlns="http://schemas.openxmlformats.org/spreadsheetml/2006/main" count="201" uniqueCount="97">
  <si>
    <t>Income</t>
  </si>
  <si>
    <t>Yield/Acre</t>
  </si>
  <si>
    <t>Price/Bushel</t>
  </si>
  <si>
    <t>Gross Income/Acre</t>
  </si>
  <si>
    <t>Field Cultivator (2x)</t>
  </si>
  <si>
    <t>Plow</t>
  </si>
  <si>
    <t>Planter</t>
  </si>
  <si>
    <t>Rotary Hoe</t>
  </si>
  <si>
    <t>Tine Weeder</t>
  </si>
  <si>
    <t>Land</t>
  </si>
  <si>
    <t>Harvest Costs</t>
  </si>
  <si>
    <t>Combine</t>
  </si>
  <si>
    <t>Organic Certification</t>
  </si>
  <si>
    <t>Drill</t>
  </si>
  <si>
    <t>Swathing</t>
  </si>
  <si>
    <t xml:space="preserve">Income </t>
  </si>
  <si>
    <t xml:space="preserve">Field Cultivator </t>
  </si>
  <si>
    <t>Tandem Disk</t>
  </si>
  <si>
    <t>Fall-Disk Stalks</t>
  </si>
  <si>
    <t>Fall-Plant Rye</t>
  </si>
  <si>
    <t>Rye Seed</t>
  </si>
  <si>
    <t>Row Cultivator (3x)</t>
  </si>
  <si>
    <t>Inputs</t>
  </si>
  <si>
    <t>Total Selected Expenses</t>
  </si>
  <si>
    <t>Income After Selected Expenses</t>
  </si>
  <si>
    <t>Selected Expenses/Bushel</t>
  </si>
  <si>
    <t>Disk Rye (2X)</t>
  </si>
  <si>
    <t>Tandem Disk  (2x)</t>
  </si>
  <si>
    <t xml:space="preserve">Inputs </t>
  </si>
  <si>
    <t>Clover cover crop</t>
  </si>
  <si>
    <t>Row Cultivator (2X)</t>
  </si>
  <si>
    <t>Hoe Crew</t>
  </si>
  <si>
    <r>
      <rPr>
        <vertAlign val="superscript"/>
        <sz val="11"/>
        <color theme="1"/>
        <rFont val="Calibri"/>
        <family val="2"/>
        <scheme val="minor"/>
      </rPr>
      <t>1</t>
    </r>
    <r>
      <rPr>
        <sz val="11"/>
        <color theme="1"/>
        <rFont val="Calibri"/>
        <family val="2"/>
        <scheme val="minor"/>
      </rPr>
      <t xml:space="preserve">Values presented are estimated averages. Your actual values may be higher or lower than those presented. </t>
    </r>
  </si>
  <si>
    <r>
      <rPr>
        <vertAlign val="superscript"/>
        <sz val="11"/>
        <color theme="1"/>
        <rFont val="Calibri"/>
        <family val="2"/>
        <scheme val="minor"/>
      </rPr>
      <t>6</t>
    </r>
    <r>
      <rPr>
        <sz val="11"/>
        <color theme="1"/>
        <rFont val="Calibri"/>
        <family val="2"/>
        <scheme val="minor"/>
      </rPr>
      <t xml:space="preserve"> Assume a four year application cycle. Cost of material plus cost to spread</t>
    </r>
  </si>
  <si>
    <r>
      <rPr>
        <vertAlign val="superscript"/>
        <sz val="11"/>
        <color theme="1"/>
        <rFont val="Calibri"/>
        <family val="2"/>
        <scheme val="minor"/>
      </rPr>
      <t>8</t>
    </r>
    <r>
      <rPr>
        <sz val="11"/>
        <color theme="1"/>
        <rFont val="Calibri"/>
        <family val="2"/>
        <scheme val="minor"/>
      </rPr>
      <t>From farm to market @ $0.50/bu.</t>
    </r>
  </si>
  <si>
    <r>
      <rPr>
        <vertAlign val="superscript"/>
        <sz val="11"/>
        <color theme="1"/>
        <rFont val="Calibri"/>
        <family val="2"/>
        <scheme val="minor"/>
      </rPr>
      <t>6</t>
    </r>
    <r>
      <rPr>
        <sz val="11"/>
        <color theme="1"/>
        <rFont val="Calibri"/>
        <family val="2"/>
        <scheme val="minor"/>
      </rPr>
      <t>Assume a four year application cycle. Cost of material plus cost to spread</t>
    </r>
  </si>
  <si>
    <r>
      <rPr>
        <vertAlign val="superscript"/>
        <sz val="11"/>
        <color theme="1"/>
        <rFont val="Calibri"/>
        <family val="2"/>
        <scheme val="minor"/>
      </rPr>
      <t>7</t>
    </r>
    <r>
      <rPr>
        <sz val="11"/>
        <color theme="1"/>
        <rFont val="Calibri"/>
        <family val="2"/>
        <scheme val="minor"/>
      </rPr>
      <t>Five points @ $0.06/point</t>
    </r>
  </si>
  <si>
    <r>
      <rPr>
        <vertAlign val="superscript"/>
        <sz val="11"/>
        <color theme="1"/>
        <rFont val="Calibri"/>
        <family val="2"/>
        <scheme val="minor"/>
      </rPr>
      <t>4</t>
    </r>
    <r>
      <rPr>
        <sz val="11"/>
        <color theme="1"/>
        <rFont val="Calibri"/>
        <family val="2"/>
        <scheme val="minor"/>
      </rPr>
      <t xml:space="preserve"> One unit, 140,000 seeds</t>
    </r>
  </si>
  <si>
    <r>
      <rPr>
        <vertAlign val="superscript"/>
        <sz val="11"/>
        <color theme="1"/>
        <rFont val="Calibri"/>
        <family val="2"/>
        <scheme val="minor"/>
      </rPr>
      <t>5</t>
    </r>
    <r>
      <rPr>
        <sz val="11"/>
        <color theme="1"/>
        <rFont val="Calibri"/>
        <family val="2"/>
        <scheme val="minor"/>
      </rPr>
      <t>One ton poultry manure plus cost to spread</t>
    </r>
  </si>
  <si>
    <r>
      <rPr>
        <vertAlign val="superscript"/>
        <sz val="11"/>
        <color theme="1"/>
        <rFont val="Calibri"/>
        <family val="2"/>
        <scheme val="minor"/>
      </rPr>
      <t>7</t>
    </r>
    <r>
      <rPr>
        <sz val="11"/>
        <color theme="1"/>
        <rFont val="Calibri"/>
        <family val="2"/>
        <scheme val="minor"/>
      </rPr>
      <t>From farm to market @ $0.50/bu.</t>
    </r>
  </si>
  <si>
    <r>
      <rPr>
        <vertAlign val="superscript"/>
        <sz val="11"/>
        <color theme="1"/>
        <rFont val="Calibri"/>
        <family val="2"/>
        <scheme val="minor"/>
      </rPr>
      <t>7</t>
    </r>
    <r>
      <rPr>
        <sz val="11"/>
        <color theme="1"/>
        <rFont val="Calibri"/>
        <family val="2"/>
        <scheme val="minor"/>
      </rPr>
      <t>From farm to market @ $0.25/bu.</t>
    </r>
  </si>
  <si>
    <r>
      <rPr>
        <vertAlign val="superscript"/>
        <sz val="11"/>
        <color theme="1"/>
        <rFont val="Calibri"/>
        <family val="2"/>
        <scheme val="minor"/>
      </rPr>
      <t>4</t>
    </r>
    <r>
      <rPr>
        <sz val="11"/>
        <color theme="1"/>
        <rFont val="Calibri"/>
        <family val="2"/>
        <scheme val="minor"/>
      </rPr>
      <t>$12.90/bu, 96 lbs</t>
    </r>
  </si>
  <si>
    <r>
      <rPr>
        <vertAlign val="superscript"/>
        <sz val="11"/>
        <color theme="1"/>
        <rFont val="Calibri"/>
        <family val="2"/>
        <scheme val="minor"/>
      </rPr>
      <t>4</t>
    </r>
    <r>
      <rPr>
        <sz val="11"/>
        <color theme="1"/>
        <rFont val="Calibri"/>
        <family val="2"/>
        <scheme val="minor"/>
      </rPr>
      <t>$230 per unit, 34,000 seeds</t>
    </r>
  </si>
  <si>
    <r>
      <rPr>
        <vertAlign val="superscript"/>
        <sz val="11"/>
        <color theme="1"/>
        <rFont val="Calibri"/>
        <family val="2"/>
        <scheme val="minor"/>
      </rPr>
      <t>4</t>
    </r>
    <r>
      <rPr>
        <sz val="11"/>
        <color theme="1"/>
        <rFont val="Calibri"/>
        <family val="2"/>
        <scheme val="minor"/>
      </rPr>
      <t>180 lbs</t>
    </r>
  </si>
  <si>
    <r>
      <rPr>
        <vertAlign val="superscript"/>
        <sz val="11"/>
        <color theme="1"/>
        <rFont val="Calibri"/>
        <family val="2"/>
        <scheme val="minor"/>
      </rPr>
      <t>5</t>
    </r>
    <r>
      <rPr>
        <sz val="11"/>
        <color theme="1"/>
        <rFont val="Calibri"/>
        <family val="2"/>
        <scheme val="minor"/>
      </rPr>
      <t>Two ton poultry manure plus cost to spread</t>
    </r>
  </si>
  <si>
    <r>
      <rPr>
        <vertAlign val="superscript"/>
        <sz val="11"/>
        <color theme="1"/>
        <rFont val="Calibri"/>
        <family val="2"/>
        <scheme val="minor"/>
      </rPr>
      <t>4</t>
    </r>
    <r>
      <rPr>
        <sz val="11"/>
        <color theme="1"/>
        <rFont val="Calibri"/>
        <family val="2"/>
        <scheme val="minor"/>
      </rPr>
      <t>2.5 bu/A $28.50/Bu</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</si>
  <si>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t>
  </si>
  <si>
    <t>Author:  Bob Battel, Field Crops Educator, Michigan State University Extension</t>
  </si>
  <si>
    <r>
      <rPr>
        <b/>
        <i/>
        <sz val="11"/>
        <rFont val="Calibri"/>
        <family val="2"/>
      </rPr>
      <t xml:space="preserve">   </t>
    </r>
    <r>
      <rPr>
        <b/>
        <sz val="11"/>
        <rFont val="Calibri"/>
        <family val="2"/>
      </rPr>
      <t xml:space="preserve"> 362 Green Street, Caro, Michigan 48723-1998 </t>
    </r>
    <r>
      <rPr>
        <b/>
        <sz val="11"/>
        <rFont val="Wingdings"/>
        <charset val="2"/>
      </rPr>
      <t>u</t>
    </r>
    <r>
      <rPr>
        <b/>
        <sz val="11"/>
        <rFont val="Calibri"/>
        <family val="2"/>
      </rPr>
      <t xml:space="preserve"> phone: 989.672.3870  </t>
    </r>
    <r>
      <rPr>
        <b/>
        <sz val="11"/>
        <rFont val="Wingdings"/>
        <charset val="2"/>
      </rPr>
      <t>u</t>
    </r>
    <r>
      <rPr>
        <b/>
        <sz val="8.25"/>
        <rFont val="Calibri"/>
        <family val="2"/>
      </rPr>
      <t xml:space="preserve"> </t>
    </r>
    <r>
      <rPr>
        <b/>
        <sz val="11"/>
        <rFont val="Calibri"/>
        <family val="2"/>
      </rPr>
      <t>email: battelro@msu.edu</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</si>
  <si>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</si>
  <si>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t>Your</t>
  </si>
  <si>
    <t>Budget</t>
  </si>
  <si>
    <r>
      <t>Organic Yellow Corn Enterprise Budget 
for Central and Southern Michigan</t>
    </r>
    <r>
      <rPr>
        <b/>
        <vertAlign val="superscript"/>
        <sz val="14"/>
        <color theme="1"/>
        <rFont val="Calibri"/>
        <family val="2"/>
        <scheme val="minor"/>
      </rPr>
      <t>1</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</si>
  <si>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t>
  </si>
  <si>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t>
    </r>
  </si>
  <si>
    <r>
      <rPr>
        <vertAlign val="superscript"/>
        <sz val="11"/>
        <color theme="1"/>
        <rFont val="Calibri"/>
        <family val="2"/>
        <scheme val="minor"/>
      </rPr>
      <t>3</t>
    </r>
    <r>
      <rPr>
        <sz val="11"/>
        <color theme="1"/>
        <rFont val="Calibri"/>
        <family val="2"/>
        <scheme val="minor"/>
      </rPr>
      <t>Custom machine work values cover machine use, power supply,  fuel, operator labor, capital costs, deprecition,  repairs, insurance, power supply (normally a trctor) and a small return to capital investment.</t>
    </r>
  </si>
  <si>
    <r>
      <rPr>
        <vertAlign val="superscript"/>
        <sz val="11"/>
        <color theme="1"/>
        <rFont val="Calibri"/>
        <family val="2"/>
        <scheme val="minor"/>
      </rPr>
      <t>5</t>
    </r>
    <r>
      <rPr>
        <sz val="11"/>
        <color theme="1"/>
        <rFont val="Calibri"/>
        <family val="2"/>
        <scheme val="minor"/>
      </rPr>
      <t>Manure is used as a replacement for commercial fertilizer. This cost includes two tons of poultry manure plus
 the cost to spread</t>
    </r>
  </si>
  <si>
    <t xml:space="preserve">   </t>
  </si>
  <si>
    <r>
      <t>Selected Expenses/Acre</t>
    </r>
    <r>
      <rPr>
        <b/>
        <vertAlign val="superscript"/>
        <sz val="12"/>
        <color theme="1"/>
        <rFont val="Calibri"/>
        <family val="2"/>
        <scheme val="minor"/>
      </rPr>
      <t>2</t>
    </r>
  </si>
  <si>
    <r>
      <t>Preharvest Machinery Work</t>
    </r>
    <r>
      <rPr>
        <b/>
        <vertAlign val="superscript"/>
        <sz val="12"/>
        <color theme="1"/>
        <rFont val="Calibri"/>
        <family val="2"/>
        <scheme val="minor"/>
      </rPr>
      <t>3</t>
    </r>
  </si>
  <si>
    <r>
      <t>Seed</t>
    </r>
    <r>
      <rPr>
        <vertAlign val="superscript"/>
        <sz val="12"/>
        <color theme="1"/>
        <rFont val="Calibri"/>
        <family val="2"/>
        <scheme val="minor"/>
      </rPr>
      <t>4</t>
    </r>
  </si>
  <si>
    <r>
      <t>Manure</t>
    </r>
    <r>
      <rPr>
        <vertAlign val="superscript"/>
        <sz val="12"/>
        <color theme="1"/>
        <rFont val="Calibri"/>
        <family val="2"/>
        <scheme val="minor"/>
      </rPr>
      <t>5</t>
    </r>
    <r>
      <rPr>
        <sz val="12"/>
        <color theme="1"/>
        <rFont val="Calibri"/>
        <family val="2"/>
        <scheme val="minor"/>
      </rPr>
      <t xml:space="preserve"> </t>
    </r>
  </si>
  <si>
    <r>
      <t>Lime</t>
    </r>
    <r>
      <rPr>
        <vertAlign val="superscript"/>
        <sz val="12"/>
        <color theme="1"/>
        <rFont val="Calibri"/>
        <family val="2"/>
        <scheme val="minor"/>
      </rPr>
      <t>6</t>
    </r>
  </si>
  <si>
    <r>
      <t>Drying</t>
    </r>
    <r>
      <rPr>
        <vertAlign val="superscript"/>
        <sz val="12"/>
        <color theme="1"/>
        <rFont val="Calibri"/>
        <family val="2"/>
        <scheme val="minor"/>
      </rPr>
      <t>7</t>
    </r>
    <r>
      <rPr>
        <sz val="12"/>
        <color theme="1"/>
        <rFont val="Calibri"/>
        <family val="2"/>
        <scheme val="minor"/>
      </rPr>
      <t xml:space="preserve"> </t>
    </r>
  </si>
  <si>
    <r>
      <t>Haul</t>
    </r>
    <r>
      <rPr>
        <vertAlign val="superscript"/>
        <sz val="12"/>
        <color theme="1"/>
        <rFont val="Calibri"/>
        <family val="2"/>
        <scheme val="minor"/>
      </rPr>
      <t>8</t>
    </r>
  </si>
  <si>
    <r>
      <t>Organic Food Grade Soybean Enterprise Budget
  for Central and Southern Michigan</t>
    </r>
    <r>
      <rPr>
        <b/>
        <vertAlign val="superscript"/>
        <sz val="14"/>
        <color theme="1"/>
        <rFont val="Calibri"/>
        <family val="2"/>
        <scheme val="minor"/>
      </rPr>
      <t>1</t>
    </r>
  </si>
  <si>
    <r>
      <t>Organic Feed Barley Enterprise Budget
  for Central and Southern Michigan</t>
    </r>
    <r>
      <rPr>
        <b/>
        <vertAlign val="superscript"/>
        <sz val="16"/>
        <color theme="1"/>
        <rFont val="Calibri"/>
        <family val="2"/>
        <scheme val="minor"/>
      </rPr>
      <t>1</t>
    </r>
  </si>
  <si>
    <r>
      <t>Selected Expenses</t>
    </r>
    <r>
      <rPr>
        <b/>
        <vertAlign val="superscript"/>
        <sz val="12"/>
        <color theme="1"/>
        <rFont val="Calibri"/>
        <family val="2"/>
        <scheme val="minor"/>
      </rPr>
      <t>2</t>
    </r>
  </si>
  <si>
    <r>
      <t>Soybean Seed</t>
    </r>
    <r>
      <rPr>
        <vertAlign val="superscript"/>
        <sz val="12"/>
        <color theme="1"/>
        <rFont val="Calibri"/>
        <family val="2"/>
        <scheme val="minor"/>
      </rPr>
      <t>4</t>
    </r>
  </si>
  <si>
    <r>
      <t>Manure</t>
    </r>
    <r>
      <rPr>
        <vertAlign val="superscript"/>
        <sz val="12"/>
        <color theme="1"/>
        <rFont val="Calibri"/>
        <family val="2"/>
        <scheme val="minor"/>
      </rPr>
      <t>5</t>
    </r>
  </si>
  <si>
    <r>
      <t>Lime</t>
    </r>
    <r>
      <rPr>
        <vertAlign val="superscript"/>
        <sz val="12"/>
        <color theme="1"/>
        <rFont val="Calibri"/>
        <family val="2"/>
        <scheme val="minor"/>
      </rPr>
      <t xml:space="preserve">6 </t>
    </r>
  </si>
  <si>
    <r>
      <t>Haul</t>
    </r>
    <r>
      <rPr>
        <vertAlign val="superscript"/>
        <sz val="12"/>
        <color theme="1"/>
        <rFont val="Calibri"/>
        <family val="2"/>
        <scheme val="minor"/>
      </rPr>
      <t>7</t>
    </r>
  </si>
  <si>
    <r>
      <t xml:space="preserve">Seed </t>
    </r>
    <r>
      <rPr>
        <vertAlign val="superscript"/>
        <sz val="12"/>
        <color theme="1"/>
        <rFont val="Calibri"/>
        <family val="2"/>
        <scheme val="minor"/>
      </rPr>
      <t>4</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</si>
  <si>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capital, debt payments, accounting, family draw, cost to maintain buidlings, tax prep, and crop storage.</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</si>
  <si>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</si>
  <si>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r>
      <t>Seed</t>
    </r>
    <r>
      <rPr>
        <vertAlign val="superscript"/>
        <sz val="12"/>
        <color theme="1"/>
        <rFont val="Calibri"/>
        <family val="2"/>
        <scheme val="minor"/>
      </rPr>
      <t xml:space="preserve">4 </t>
    </r>
    <r>
      <rPr>
        <sz val="12"/>
        <color theme="1"/>
        <rFont val="Calibri"/>
        <family val="2"/>
        <scheme val="minor"/>
      </rPr>
      <t xml:space="preserve"> </t>
    </r>
  </si>
  <si>
    <r>
      <t>Organic Oat Enterprise Budget
  for Central and Southern Michigan</t>
    </r>
    <r>
      <rPr>
        <b/>
        <vertAlign val="superscript"/>
        <sz val="14"/>
        <color theme="1"/>
        <rFont val="Calibri"/>
        <family val="2"/>
        <scheme val="minor"/>
      </rPr>
      <t>1</t>
    </r>
  </si>
  <si>
    <r>
      <rPr>
        <vertAlign val="superscript"/>
        <sz val="11"/>
        <color theme="1"/>
        <rFont val="Calibri"/>
        <family val="2"/>
        <scheme val="minor"/>
      </rPr>
      <t>2</t>
    </r>
    <r>
      <rPr>
        <sz val="11"/>
        <color theme="1"/>
        <rFont val="Calibri"/>
        <family val="2"/>
        <scheme val="minor"/>
      </rPr>
      <t xml:space="preserve">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 </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</si>
  <si>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buildings, tax prep, and crop storage.</t>
    </r>
  </si>
  <si>
    <r>
      <rPr>
        <vertAlign val="superscript"/>
        <sz val="11"/>
        <color theme="1"/>
        <rFont val="Calibri"/>
        <family val="2"/>
        <scheme val="minor"/>
      </rPr>
      <t>3</t>
    </r>
    <r>
      <rPr>
        <sz val="11"/>
        <color theme="1"/>
        <rFont val="Calibri"/>
        <family val="2"/>
        <scheme val="minor"/>
      </rPr>
      <t>Custom machine work values cover machine use,  fuel, operator labor, capital costs, deprecition, repairs,
 insurance, power supply (normally a trctor) and a small return to capital investment.</t>
    </r>
  </si>
  <si>
    <r>
      <rPr>
        <vertAlign val="superscript"/>
        <sz val="11"/>
        <color theme="1"/>
        <rFont val="Calibri"/>
        <family val="2"/>
        <scheme val="minor"/>
      </rPr>
      <t>2</t>
    </r>
    <r>
      <rPr>
        <sz val="11"/>
        <color theme="1"/>
        <rFont val="Calibri"/>
        <family val="2"/>
        <scheme val="minor"/>
      </rPr>
      <t>Overhead expenses are not part of these enterprise budgets. Overhead expenses include, but are not
 limited to: general insurance, general labor not tied to equipment operations, utilities, returns on captial, debt payments, accounting, family draw, cost to maintain building, tax prep, and crop storage.</t>
    </r>
  </si>
  <si>
    <t>"Other" Practice(s)</t>
  </si>
  <si>
    <t>"Other" Practices</t>
  </si>
  <si>
    <t>Enterprise budgets estimate profitability for agricultural enterprises while documenting management practices and the resources and technology used in those enterprises.</t>
  </si>
  <si>
    <r>
      <t>1.</t>
    </r>
    <r>
      <rPr>
        <sz val="7"/>
        <color theme="1"/>
        <rFont val="Times New Roman"/>
        <family val="1"/>
      </rPr>
      <t xml:space="preserve">       </t>
    </r>
    <r>
      <rPr>
        <sz val="11"/>
        <color theme="1"/>
        <rFont val="Calibri"/>
        <family val="2"/>
        <scheme val="minor"/>
      </rPr>
      <t>Budgeting and planning on farms that lack their own cost and performance data because the enterprise is new to the farm and/or farm records are inadequate.</t>
    </r>
  </si>
  <si>
    <r>
      <t>2.</t>
    </r>
    <r>
      <rPr>
        <sz val="7"/>
        <color theme="1"/>
        <rFont val="Times New Roman"/>
        <family val="1"/>
      </rPr>
      <t xml:space="preserve">       </t>
    </r>
    <r>
      <rPr>
        <sz val="11"/>
        <color theme="1"/>
        <rFont val="Calibri"/>
        <family val="2"/>
        <scheme val="minor"/>
      </rPr>
      <t>Verification of a farm’s own historical data as they use their own information to plan ahead.</t>
    </r>
  </si>
  <si>
    <r>
      <t>3.</t>
    </r>
    <r>
      <rPr>
        <sz val="7"/>
        <color theme="1"/>
        <rFont val="Times New Roman"/>
        <family val="1"/>
      </rPr>
      <t xml:space="preserve">       </t>
    </r>
    <r>
      <rPr>
        <sz val="11"/>
        <color theme="1"/>
        <rFont val="Calibri"/>
        <family val="2"/>
        <scheme val="minor"/>
      </rPr>
      <t>Benchmarking of individual production costs.</t>
    </r>
  </si>
  <si>
    <t xml:space="preserve">The MSU Extension Organic Grain Crop Enterprise Budgets provide estimates of returns and selected costs for a variety of certified organic grain crop enterprises produced in central and southern Michigan. </t>
  </si>
  <si>
    <t>These budgets can be used for three main purposes:</t>
  </si>
  <si>
    <t xml:space="preserve">Each budget was generated based on a specific set of production assumptions. These assumptions are stated, generally, in the budget footnotes. The choice of each “typical” production system may not be </t>
  </si>
  <si>
    <t xml:space="preserve">appropriate for your intended use. However, it is hoped that the assumptions for each budget are sufficiently clear so that individual practices can be added or removed to appropriately model specific </t>
  </si>
  <si>
    <t>circumstances. The user’s access to historical records or other farm specific information will enhance the use of these budgets in decision-making.</t>
  </si>
  <si>
    <t>Bob Battel, MSU Extension Field Crops Educator</t>
  </si>
  <si>
    <t xml:space="preserve">August </t>
  </si>
  <si>
    <t>battelro@msu.edu</t>
  </si>
  <si>
    <r>
      <t>Organic Soft Red Winter Wheat Enteprise Budget 
for Central and Southern Michigan</t>
    </r>
    <r>
      <rPr>
        <b/>
        <vertAlign val="superscript"/>
        <sz val="14"/>
        <color theme="1"/>
        <rFont val="Calibri"/>
        <family val="2"/>
        <scheme val="minor"/>
      </rPr>
      <t>1</t>
    </r>
  </si>
  <si>
    <t>2018, updated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</si>
</sst>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color rgb="FFFF0000"/>
      <name val="Calibri"/>
      <family val="2"/>
      <scheme val="minor"/>
    </font>
    <font>
      <vertAlign val="superscript"/>
      <sz val="11"/>
      <color theme="1"/>
      <name val="Calibri"/>
      <family val="2"/>
      <scheme val="minor"/>
    </font>
    <font>
      <b/>
      <sz val="11"/>
      <name val="Calibri"/>
      <family val="2"/>
    </font>
    <font>
      <b/>
      <i/>
      <sz val="11"/>
      <name val="Calibri"/>
      <family val="2"/>
    </font>
    <font>
      <b/>
      <sz val="11"/>
      <name val="Wingdings"/>
      <charset val="2"/>
    </font>
    <font>
      <b/>
      <sz val="8.25"/>
      <name val="Calibri"/>
      <family val="2"/>
    </font>
    <font>
      <sz val="9"/>
      <name val="Calibri"/>
      <family val="2"/>
    </font>
    <font>
      <b/>
      <sz val="16"/>
      <color theme="1"/>
      <name val="Calibri"/>
      <family val="2"/>
      <scheme val="minor"/>
    </font>
    <font>
      <b/>
      <vertAlign val="superscript"/>
      <sz val="16"/>
      <color theme="1"/>
      <name val="Calibri"/>
      <family val="2"/>
      <scheme val="minor"/>
    </font>
    <font>
      <b/>
      <sz val="14"/>
      <color theme="1"/>
      <name val="Calibri"/>
      <family val="2"/>
      <scheme val="minor"/>
    </font>
    <font>
      <b/>
      <vertAlign val="superscript"/>
      <sz val="14"/>
      <color theme="1"/>
      <name val="Calibri"/>
      <family val="2"/>
      <scheme val="minor"/>
    </font>
    <font>
      <b/>
      <sz val="12"/>
      <color theme="1"/>
      <name val="Calibri"/>
      <family val="2"/>
      <scheme val="minor"/>
    </font>
    <font>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sz val="12"/>
      <color rgb="FFFF0000"/>
      <name val="Calibri"/>
      <family val="2"/>
      <scheme val="minor"/>
    </font>
    <font>
      <sz val="10"/>
      <color rgb="FF001BA0"/>
      <name val="Arial"/>
      <family val="2"/>
    </font>
    <font>
      <sz val="7"/>
      <color theme="1"/>
      <name val="Times New Roman"/>
      <family val="1"/>
    </font>
    <font>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7"/>
        <bgColor indexed="64"/>
      </patternFill>
    </fill>
  </fills>
  <borders count="22">
    <border>
      <left/>
      <right/>
      <top/>
      <bottom/>
      <diagonal/>
    </border>
    <border>
      <left style="thick">
        <color indexed="64"/>
      </left>
      <right/>
      <top style="thick">
        <color indexed="64"/>
      </top>
      <bottom/>
      <diagonal/>
    </border>
    <border>
      <left/>
      <right/>
      <top style="thick">
        <color auto="1"/>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3" fillId="0" borderId="0"/>
    <xf numFmtId="0" fontId="23" fillId="0" borderId="0" applyNumberFormat="0" applyFill="0" applyBorder="0" applyAlignment="0" applyProtection="0"/>
  </cellStyleXfs>
  <cellXfs count="120">
    <xf numFmtId="0" fontId="0" fillId="0" borderId="0" xfId="0"/>
    <xf numFmtId="44" fontId="0" fillId="0" borderId="0" xfId="1" applyFont="1"/>
    <xf numFmtId="0" fontId="2" fillId="0" borderId="0" xfId="0" applyFont="1"/>
    <xf numFmtId="37" fontId="0" fillId="0" borderId="0" xfId="1" applyNumberFormat="1" applyFont="1"/>
    <xf numFmtId="7" fontId="0" fillId="0" borderId="0" xfId="1" applyNumberFormat="1" applyFont="1"/>
    <xf numFmtId="7" fontId="2" fillId="0" borderId="0" xfId="1" applyNumberFormat="1" applyFont="1"/>
    <xf numFmtId="0" fontId="4" fillId="0" borderId="0" xfId="0" applyFont="1"/>
    <xf numFmtId="0" fontId="5" fillId="0" borderId="0" xfId="0" applyFont="1" applyAlignment="1">
      <alignment horizontal="center" wrapText="1"/>
    </xf>
    <xf numFmtId="0" fontId="2" fillId="0" borderId="0" xfId="0" applyFont="1" applyAlignment="1">
      <alignment horizontal="center"/>
    </xf>
    <xf numFmtId="164" fontId="0" fillId="0" borderId="0" xfId="0" applyNumberFormat="1" applyFill="1" applyProtection="1">
      <protection locked="0"/>
    </xf>
    <xf numFmtId="164" fontId="2" fillId="0" borderId="0" xfId="0" applyNumberFormat="1" applyFont="1" applyFill="1"/>
    <xf numFmtId="0" fontId="0" fillId="0" borderId="0" xfId="0" applyProtection="1"/>
    <xf numFmtId="164" fontId="0" fillId="0" borderId="0" xfId="0" applyNumberFormat="1" applyProtection="1"/>
    <xf numFmtId="0" fontId="4" fillId="0" borderId="0" xfId="0" applyFont="1" applyProtection="1"/>
    <xf numFmtId="164" fontId="0" fillId="0" borderId="0" xfId="0" applyNumberFormat="1" applyFill="1" applyProtection="1"/>
    <xf numFmtId="0" fontId="7" fillId="0" borderId="0" xfId="0" applyFont="1" applyBorder="1" applyAlignment="1">
      <alignment vertical="top" wrapText="1"/>
    </xf>
    <xf numFmtId="0" fontId="0" fillId="0" borderId="7" xfId="0" applyBorder="1" applyAlignment="1"/>
    <xf numFmtId="0" fontId="0" fillId="0" borderId="2" xfId="0" applyBorder="1"/>
    <xf numFmtId="44" fontId="0" fillId="0" borderId="2" xfId="1" applyFont="1" applyBorder="1"/>
    <xf numFmtId="0" fontId="4" fillId="0" borderId="2" xfId="0" applyFont="1" applyBorder="1"/>
    <xf numFmtId="0" fontId="11" fillId="0" borderId="0" xfId="0" applyFont="1" applyBorder="1" applyAlignment="1">
      <alignment vertical="center" wrapText="1"/>
    </xf>
    <xf numFmtId="7" fontId="2" fillId="2" borderId="0" xfId="1" applyNumberFormat="1" applyFont="1" applyFill="1" applyProtection="1"/>
    <xf numFmtId="164" fontId="0" fillId="2" borderId="0" xfId="0" applyNumberFormat="1" applyFill="1" applyProtection="1">
      <protection locked="0"/>
    </xf>
    <xf numFmtId="7" fontId="0" fillId="2" borderId="0" xfId="1" applyNumberFormat="1" applyFont="1" applyFill="1" applyProtection="1">
      <protection locked="0"/>
    </xf>
    <xf numFmtId="164" fontId="0" fillId="2" borderId="0" xfId="0" applyNumberFormat="1" applyFont="1" applyFill="1" applyProtection="1">
      <protection locked="0"/>
    </xf>
    <xf numFmtId="0" fontId="0" fillId="2" borderId="0" xfId="0" applyFill="1" applyProtection="1">
      <protection locked="0"/>
    </xf>
    <xf numFmtId="7" fontId="2" fillId="2" borderId="0" xfId="0" applyNumberFormat="1" applyFont="1" applyFill="1" applyProtection="1"/>
    <xf numFmtId="0" fontId="16" fillId="0" borderId="0" xfId="0" applyFont="1"/>
    <xf numFmtId="0" fontId="17" fillId="0" borderId="0" xfId="0" applyFont="1"/>
    <xf numFmtId="0" fontId="0" fillId="3" borderId="0" xfId="0" applyFill="1"/>
    <xf numFmtId="164" fontId="0" fillId="3" borderId="0" xfId="0" applyNumberFormat="1" applyFill="1" applyProtection="1">
      <protection locked="0"/>
    </xf>
    <xf numFmtId="7" fontId="2" fillId="3" borderId="0" xfId="1" applyNumberFormat="1" applyFont="1" applyFill="1"/>
    <xf numFmtId="0" fontId="16" fillId="3" borderId="0" xfId="0" applyFont="1" applyFill="1"/>
    <xf numFmtId="37" fontId="17" fillId="0" borderId="0" xfId="1" applyNumberFormat="1" applyFont="1"/>
    <xf numFmtId="0" fontId="17" fillId="3" borderId="0" xfId="0" applyFont="1" applyFill="1" applyProtection="1">
      <protection locked="0"/>
    </xf>
    <xf numFmtId="0" fontId="17" fillId="2" borderId="0" xfId="0" applyFont="1" applyFill="1" applyProtection="1">
      <protection locked="0"/>
    </xf>
    <xf numFmtId="164" fontId="17" fillId="0" borderId="0" xfId="1" applyNumberFormat="1" applyFont="1"/>
    <xf numFmtId="164" fontId="17" fillId="3" borderId="0" xfId="0" applyNumberFormat="1" applyFont="1" applyFill="1" applyProtection="1">
      <protection locked="0"/>
    </xf>
    <xf numFmtId="164" fontId="17" fillId="2" borderId="0" xfId="0" applyNumberFormat="1" applyFont="1" applyFill="1" applyProtection="1">
      <protection locked="0"/>
    </xf>
    <xf numFmtId="164" fontId="16" fillId="0" borderId="0" xfId="1" applyNumberFormat="1" applyFont="1"/>
    <xf numFmtId="7" fontId="16" fillId="3" borderId="0" xfId="0" applyNumberFormat="1" applyFont="1" applyFill="1" applyProtection="1"/>
    <xf numFmtId="7" fontId="16" fillId="2" borderId="0" xfId="0" applyNumberFormat="1" applyFont="1" applyFill="1" applyProtection="1"/>
    <xf numFmtId="0" fontId="17" fillId="3" borderId="0" xfId="0" applyFont="1" applyFill="1" applyProtection="1"/>
    <xf numFmtId="0" fontId="17" fillId="0" borderId="0" xfId="0" applyFont="1" applyProtection="1"/>
    <xf numFmtId="0" fontId="20" fillId="3" borderId="0" xfId="0" applyFont="1" applyFill="1" applyProtection="1"/>
    <xf numFmtId="0" fontId="20" fillId="0" borderId="0" xfId="0" applyFont="1" applyProtection="1"/>
    <xf numFmtId="164" fontId="17" fillId="3" borderId="0" xfId="0" applyNumberFormat="1" applyFont="1" applyFill="1" applyProtection="1"/>
    <xf numFmtId="164" fontId="17" fillId="0" borderId="0" xfId="0" applyNumberFormat="1" applyFont="1" applyProtection="1"/>
    <xf numFmtId="164" fontId="17" fillId="0" borderId="0" xfId="0" applyNumberFormat="1" applyFont="1"/>
    <xf numFmtId="7" fontId="17" fillId="3" borderId="0" xfId="1" applyNumberFormat="1" applyFont="1" applyFill="1" applyProtection="1">
      <protection locked="0"/>
    </xf>
    <xf numFmtId="7" fontId="17" fillId="2" borderId="0" xfId="1" applyNumberFormat="1" applyFont="1" applyFill="1" applyProtection="1">
      <protection locked="0"/>
    </xf>
    <xf numFmtId="164" fontId="16" fillId="0" borderId="0" xfId="0" applyNumberFormat="1" applyFont="1"/>
    <xf numFmtId="7" fontId="16" fillId="3" borderId="0" xfId="1" applyNumberFormat="1" applyFont="1" applyFill="1"/>
    <xf numFmtId="7" fontId="16" fillId="2" borderId="0" xfId="1" applyNumberFormat="1" applyFont="1" applyFill="1"/>
    <xf numFmtId="0" fontId="17" fillId="3" borderId="0" xfId="0" applyFont="1" applyFill="1"/>
    <xf numFmtId="164" fontId="17" fillId="0" borderId="0" xfId="0" applyNumberFormat="1" applyFont="1" applyFill="1" applyProtection="1"/>
    <xf numFmtId="164" fontId="16" fillId="3" borderId="0" xfId="0" applyNumberFormat="1" applyFont="1" applyFill="1"/>
    <xf numFmtId="0" fontId="0" fillId="0" borderId="0" xfId="0" applyBorder="1"/>
    <xf numFmtId="0" fontId="0" fillId="0" borderId="11" xfId="0" applyBorder="1"/>
    <xf numFmtId="37" fontId="17" fillId="0" borderId="0" xfId="0" applyNumberFormat="1" applyFont="1"/>
    <xf numFmtId="0" fontId="17" fillId="4" borderId="0" xfId="0" applyFont="1" applyFill="1" applyProtection="1">
      <protection locked="0"/>
    </xf>
    <xf numFmtId="164" fontId="17" fillId="4" borderId="0" xfId="0" applyNumberFormat="1" applyFont="1" applyFill="1" applyProtection="1">
      <protection locked="0"/>
    </xf>
    <xf numFmtId="7" fontId="16" fillId="4" borderId="0" xfId="0" applyNumberFormat="1" applyFont="1" applyFill="1" applyProtection="1"/>
    <xf numFmtId="7" fontId="17" fillId="4" borderId="0" xfId="1" applyNumberFormat="1" applyFont="1" applyFill="1" applyProtection="1">
      <protection locked="0"/>
    </xf>
    <xf numFmtId="164" fontId="16" fillId="3" borderId="0" xfId="0" applyNumberFormat="1" applyFont="1" applyFill="1" applyProtection="1"/>
    <xf numFmtId="164" fontId="16" fillId="4" borderId="0" xfId="0" applyNumberFormat="1" applyFont="1" applyFill="1" applyProtection="1"/>
    <xf numFmtId="7" fontId="16" fillId="0" borderId="0" xfId="1" applyNumberFormat="1" applyFont="1" applyFill="1"/>
    <xf numFmtId="0" fontId="7" fillId="0" borderId="17" xfId="0" applyFont="1" applyBorder="1" applyAlignment="1">
      <alignment vertical="top" wrapText="1"/>
    </xf>
    <xf numFmtId="0" fontId="0" fillId="0" borderId="18" xfId="0" applyBorder="1" applyAlignment="1"/>
    <xf numFmtId="164" fontId="0" fillId="3" borderId="2" xfId="0" applyNumberFormat="1" applyFont="1" applyFill="1" applyBorder="1" applyProtection="1">
      <protection locked="0"/>
    </xf>
    <xf numFmtId="0" fontId="21" fillId="0" borderId="0" xfId="0" applyFont="1"/>
    <xf numFmtId="0" fontId="0" fillId="4" borderId="0" xfId="0" applyFill="1" applyProtection="1">
      <protection locked="0"/>
    </xf>
    <xf numFmtId="164" fontId="0" fillId="4" borderId="0" xfId="0" applyNumberFormat="1" applyFill="1" applyProtection="1">
      <protection locked="0"/>
    </xf>
    <xf numFmtId="7" fontId="2" fillId="4" borderId="0" xfId="0" applyNumberFormat="1" applyFont="1" applyFill="1" applyProtection="1"/>
    <xf numFmtId="0" fontId="0" fillId="3" borderId="0" xfId="0" applyFill="1" applyProtection="1">
      <protection locked="0"/>
    </xf>
    <xf numFmtId="7" fontId="2" fillId="3" borderId="0" xfId="0" applyNumberFormat="1" applyFont="1" applyFill="1" applyProtection="1"/>
    <xf numFmtId="0" fontId="0" fillId="3" borderId="0" xfId="0" applyFill="1" applyProtection="1"/>
    <xf numFmtId="0" fontId="4" fillId="3" borderId="0" xfId="0" applyFont="1" applyFill="1" applyProtection="1"/>
    <xf numFmtId="164" fontId="0" fillId="3" borderId="0" xfId="0" applyNumberFormat="1" applyFill="1" applyProtection="1"/>
    <xf numFmtId="7" fontId="0" fillId="3" borderId="0" xfId="1" applyNumberFormat="1" applyFont="1" applyFill="1" applyProtection="1">
      <protection locked="0"/>
    </xf>
    <xf numFmtId="164" fontId="2" fillId="3" borderId="0" xfId="0" applyNumberFormat="1" applyFont="1" applyFill="1"/>
    <xf numFmtId="7" fontId="0" fillId="4" borderId="0" xfId="1" applyNumberFormat="1" applyFont="1" applyFill="1" applyProtection="1">
      <protection locked="0"/>
    </xf>
    <xf numFmtId="164" fontId="2" fillId="4" borderId="0" xfId="0" applyNumberFormat="1" applyFont="1" applyFill="1"/>
    <xf numFmtId="164" fontId="16" fillId="4" borderId="0" xfId="0" applyNumberFormat="1" applyFont="1" applyFill="1"/>
    <xf numFmtId="0" fontId="0" fillId="0" borderId="7" xfId="0" applyBorder="1" applyAlignment="1">
      <alignment horizontal="center"/>
    </xf>
    <xf numFmtId="7" fontId="2" fillId="0" borderId="0" xfId="0" applyNumberFormat="1" applyFont="1" applyFill="1" applyProtection="1"/>
    <xf numFmtId="0" fontId="0" fillId="0" borderId="0" xfId="0" applyFill="1" applyProtection="1"/>
    <xf numFmtId="7" fontId="2" fillId="0" borderId="0" xfId="1" applyNumberFormat="1" applyFont="1" applyFill="1" applyProtection="1"/>
    <xf numFmtId="7" fontId="0" fillId="0" borderId="0" xfId="1" applyNumberFormat="1" applyFont="1" applyFill="1" applyProtection="1"/>
    <xf numFmtId="164" fontId="0" fillId="0" borderId="0" xfId="0" applyNumberFormat="1" applyFont="1" applyFill="1" applyProtection="1"/>
    <xf numFmtId="0" fontId="0" fillId="0" borderId="0" xfId="0" applyAlignment="1">
      <alignment vertical="center"/>
    </xf>
    <xf numFmtId="0" fontId="0" fillId="0" borderId="0" xfId="0" applyAlignment="1">
      <alignment horizontal="left" vertical="center" indent="5"/>
    </xf>
    <xf numFmtId="17" fontId="0" fillId="0" borderId="0" xfId="0" applyNumberFormat="1" applyAlignment="1">
      <alignment horizontal="right"/>
    </xf>
    <xf numFmtId="0" fontId="0" fillId="0" borderId="0" xfId="0" applyAlignment="1">
      <alignment horizontal="left"/>
    </xf>
    <xf numFmtId="0" fontId="23" fillId="0" borderId="0" xfId="3"/>
    <xf numFmtId="0" fontId="14" fillId="0" borderId="0" xfId="0" applyFont="1" applyAlignment="1">
      <alignment horizontal="center" vertical="center" wrapText="1"/>
    </xf>
    <xf numFmtId="0" fontId="0" fillId="0" borderId="0" xfId="0" applyAlignment="1">
      <alignment horizontal="left"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4" fillId="0" borderId="0" xfId="0" applyFont="1" applyAlignment="1">
      <alignment horizontal="center"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11" fillId="0" borderId="11"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4" fillId="0" borderId="0" xfId="0" applyFont="1" applyAlignment="1">
      <alignment horizontal="center"/>
    </xf>
    <xf numFmtId="0" fontId="12" fillId="0" borderId="0" xfId="0" applyFont="1" applyAlignment="1">
      <alignment horizontal="center" wrapText="1"/>
    </xf>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colors>
    <mruColors>
      <color rgb="FFFFFF97"/>
      <color rgb="FFFFFF00"/>
      <color rgb="FFD2E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47625</xdr:rowOff>
    </xdr:from>
    <xdr:to>
      <xdr:col>0</xdr:col>
      <xdr:colOff>1209675</xdr:colOff>
      <xdr:row>1</xdr:row>
      <xdr:rowOff>0</xdr:rowOff>
    </xdr:to>
    <xdr:grpSp>
      <xdr:nvGrpSpPr>
        <xdr:cNvPr id="7" name="Group 8"/>
        <xdr:cNvGrpSpPr>
          <a:grpSpLocks/>
        </xdr:cNvGrpSpPr>
      </xdr:nvGrpSpPr>
      <xdr:grpSpPr bwMode="auto">
        <a:xfrm>
          <a:off x="419100" y="47625"/>
          <a:ext cx="790575" cy="552450"/>
          <a:chOff x="-41" y="4"/>
          <a:chExt cx="88" cy="83"/>
        </a:xfrm>
      </xdr:grpSpPr>
      <xdr:pic>
        <xdr:nvPicPr>
          <xdr:cNvPr id="8" name="Picture 9" descr="na01133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 y="4"/>
            <a:ext cx="43" cy="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0" descr="na01133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 y="6"/>
            <a:ext cx="43" cy="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190500</xdr:colOff>
      <xdr:row>49</xdr:row>
      <xdr:rowOff>504825</xdr:rowOff>
    </xdr:from>
    <xdr:to>
      <xdr:col>0</xdr:col>
      <xdr:colOff>2095499</xdr:colOff>
      <xdr:row>49</xdr:row>
      <xdr:rowOff>981074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10829925"/>
          <a:ext cx="1904999" cy="476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133346</xdr:colOff>
      <xdr:row>47</xdr:row>
      <xdr:rowOff>542924</xdr:rowOff>
    </xdr:from>
    <xdr:to>
      <xdr:col>0</xdr:col>
      <xdr:colOff>2457449</xdr:colOff>
      <xdr:row>47</xdr:row>
      <xdr:rowOff>1123949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46" y="9944099"/>
          <a:ext cx="2324103" cy="581025"/>
        </a:xfrm>
        <a:prstGeom prst="rect">
          <a:avLst/>
        </a:prstGeom>
      </xdr:spPr>
    </xdr:pic>
    <xdr:clientData/>
  </xdr:twoCellAnchor>
  <xdr:twoCellAnchor editAs="oneCell">
    <xdr:from>
      <xdr:col>0</xdr:col>
      <xdr:colOff>504825</xdr:colOff>
      <xdr:row>0</xdr:row>
      <xdr:rowOff>0</xdr:rowOff>
    </xdr:from>
    <xdr:to>
      <xdr:col>0</xdr:col>
      <xdr:colOff>1295400</xdr:colOff>
      <xdr:row>1</xdr:row>
      <xdr:rowOff>92075</xdr:rowOff>
    </xdr:to>
    <xdr:pic>
      <xdr:nvPicPr>
        <xdr:cNvPr id="4" name="Picture 12" descr="soystatscov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l="1199" t="8000" r="49600" b="49200"/>
        <a:stretch>
          <a:fillRect/>
        </a:stretch>
      </xdr:blipFill>
      <xdr:spPr bwMode="auto">
        <a:xfrm>
          <a:off x="504825" y="0"/>
          <a:ext cx="790575"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114301</xdr:colOff>
      <xdr:row>40</xdr:row>
      <xdr:rowOff>676276</xdr:rowOff>
    </xdr:from>
    <xdr:to>
      <xdr:col>0</xdr:col>
      <xdr:colOff>2286001</xdr:colOff>
      <xdr:row>40</xdr:row>
      <xdr:rowOff>1219200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9544051"/>
          <a:ext cx="2171700" cy="542924"/>
        </a:xfrm>
        <a:prstGeom prst="rect">
          <a:avLst/>
        </a:prstGeom>
      </xdr:spPr>
    </xdr:pic>
    <xdr:clientData/>
  </xdr:twoCellAnchor>
  <xdr:twoCellAnchor editAs="oneCell">
    <xdr:from>
      <xdr:col>0</xdr:col>
      <xdr:colOff>514350</xdr:colOff>
      <xdr:row>0</xdr:row>
      <xdr:rowOff>9525</xdr:rowOff>
    </xdr:from>
    <xdr:to>
      <xdr:col>0</xdr:col>
      <xdr:colOff>1581150</xdr:colOff>
      <xdr:row>2</xdr:row>
      <xdr:rowOff>0</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350" y="9525"/>
          <a:ext cx="1066800" cy="895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40</xdr:row>
      <xdr:rowOff>614361</xdr:rowOff>
    </xdr:from>
    <xdr:to>
      <xdr:col>0</xdr:col>
      <xdr:colOff>2209803</xdr:colOff>
      <xdr:row>40</xdr:row>
      <xdr:rowOff>1152524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263061"/>
          <a:ext cx="2095503" cy="538163"/>
        </a:xfrm>
        <a:prstGeom prst="rect">
          <a:avLst/>
        </a:prstGeom>
      </xdr:spPr>
    </xdr:pic>
    <xdr:clientData/>
  </xdr:twoCellAnchor>
  <xdr:twoCellAnchor editAs="oneCell">
    <xdr:from>
      <xdr:col>0</xdr:col>
      <xdr:colOff>752811</xdr:colOff>
      <xdr:row>0</xdr:row>
      <xdr:rowOff>0</xdr:rowOff>
    </xdr:from>
    <xdr:to>
      <xdr:col>0</xdr:col>
      <xdr:colOff>1257300</xdr:colOff>
      <xdr:row>2</xdr:row>
      <xdr:rowOff>38099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811" y="0"/>
          <a:ext cx="504489"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41</xdr:row>
      <xdr:rowOff>742950</xdr:rowOff>
    </xdr:from>
    <xdr:to>
      <xdr:col>0</xdr:col>
      <xdr:colOff>2238378</xdr:colOff>
      <xdr:row>41</xdr:row>
      <xdr:rowOff>1281113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9582150"/>
          <a:ext cx="2095503" cy="538163"/>
        </a:xfrm>
        <a:prstGeom prst="rect">
          <a:avLst/>
        </a:prstGeom>
      </xdr:spPr>
    </xdr:pic>
    <xdr:clientData/>
  </xdr:twoCellAnchor>
  <xdr:twoCellAnchor editAs="oneCell">
    <xdr:from>
      <xdr:col>0</xdr:col>
      <xdr:colOff>533401</xdr:colOff>
      <xdr:row>0</xdr:row>
      <xdr:rowOff>0</xdr:rowOff>
    </xdr:from>
    <xdr:to>
      <xdr:col>0</xdr:col>
      <xdr:colOff>1343025</xdr:colOff>
      <xdr:row>2</xdr:row>
      <xdr:rowOff>166436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1" y="0"/>
          <a:ext cx="809624" cy="852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ttelro@m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defaultRowHeight="15" x14ac:dyDescent="0.25"/>
  <sheetData>
    <row r="1" spans="1:2" x14ac:dyDescent="0.25">
      <c r="A1" s="90" t="s">
        <v>83</v>
      </c>
    </row>
    <row r="2" spans="1:2" x14ac:dyDescent="0.25">
      <c r="A2" s="90" t="s">
        <v>87</v>
      </c>
    </row>
    <row r="3" spans="1:2" x14ac:dyDescent="0.25">
      <c r="A3" s="90" t="s">
        <v>88</v>
      </c>
    </row>
    <row r="4" spans="1:2" x14ac:dyDescent="0.25">
      <c r="A4" s="90"/>
    </row>
    <row r="5" spans="1:2" x14ac:dyDescent="0.25">
      <c r="A5" s="91" t="s">
        <v>84</v>
      </c>
    </row>
    <row r="6" spans="1:2" x14ac:dyDescent="0.25">
      <c r="A6" s="91" t="s">
        <v>85</v>
      </c>
    </row>
    <row r="7" spans="1:2" x14ac:dyDescent="0.25">
      <c r="A7" s="91" t="s">
        <v>86</v>
      </c>
    </row>
    <row r="8" spans="1:2" x14ac:dyDescent="0.25">
      <c r="A8" s="91"/>
    </row>
    <row r="9" spans="1:2" x14ac:dyDescent="0.25">
      <c r="A9" s="90" t="s">
        <v>89</v>
      </c>
    </row>
    <row r="10" spans="1:2" x14ac:dyDescent="0.25">
      <c r="A10" t="s">
        <v>90</v>
      </c>
    </row>
    <row r="11" spans="1:2" x14ac:dyDescent="0.25">
      <c r="A11" t="s">
        <v>91</v>
      </c>
    </row>
    <row r="13" spans="1:2" x14ac:dyDescent="0.25">
      <c r="A13" t="s">
        <v>92</v>
      </c>
    </row>
    <row r="14" spans="1:2" x14ac:dyDescent="0.25">
      <c r="A14" s="92" t="s">
        <v>93</v>
      </c>
      <c r="B14" s="93" t="s">
        <v>96</v>
      </c>
    </row>
    <row r="15" spans="1:2" x14ac:dyDescent="0.25">
      <c r="A15" s="94" t="s">
        <v>94</v>
      </c>
    </row>
  </sheetData>
  <sheetProtection algorithmName="SHA-512" hashValue="Z/mlFK7kBmrkSHB6UgrRyxymtboVYl5LGj9GViNOuhNFgJf73zRLRhPuI99YvJ8hd06UDKwYPA9fmrzG7XLARQ==" saltValue="CxN04/BbFB/Gh20AYhYyWw==" spinCount="100000" sheet="1" objects="1" scenarios="1"/>
  <hyperlinks>
    <hyperlink ref="A15"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election activeCell="D5" sqref="D5"/>
    </sheetView>
  </sheetViews>
  <sheetFormatPr defaultRowHeight="15" x14ac:dyDescent="0.25"/>
  <cols>
    <col min="1" max="1" width="35.28515625" customWidth="1"/>
    <col min="2" max="2" width="49" style="1" customWidth="1"/>
    <col min="3" max="3" width="1.85546875" customWidth="1"/>
    <col min="4" max="4" width="12" customWidth="1"/>
    <col min="5" max="5" width="9.140625" customWidth="1"/>
  </cols>
  <sheetData>
    <row r="1" spans="1:16" ht="47.25" customHeight="1" x14ac:dyDescent="0.25">
      <c r="A1" s="95" t="s">
        <v>52</v>
      </c>
      <c r="B1" s="95"/>
      <c r="C1" s="95"/>
      <c r="D1" s="95"/>
      <c r="G1" s="2"/>
    </row>
    <row r="2" spans="1:16" ht="7.5" customHeight="1" x14ac:dyDescent="0.25"/>
    <row r="3" spans="1:16" ht="15.75" customHeight="1" x14ac:dyDescent="0.25">
      <c r="C3" s="2"/>
      <c r="D3" s="2" t="s">
        <v>50</v>
      </c>
    </row>
    <row r="4" spans="1:16" ht="15.75" x14ac:dyDescent="0.25">
      <c r="A4" s="27" t="s">
        <v>0</v>
      </c>
      <c r="C4" s="2"/>
      <c r="D4" s="2" t="s">
        <v>51</v>
      </c>
      <c r="E4" s="1"/>
    </row>
    <row r="5" spans="1:16" ht="15.75" x14ac:dyDescent="0.25">
      <c r="A5" s="28" t="s">
        <v>1</v>
      </c>
      <c r="B5" s="3">
        <v>125</v>
      </c>
      <c r="C5" s="86"/>
      <c r="D5" s="25"/>
      <c r="E5" s="1"/>
    </row>
    <row r="6" spans="1:16" ht="15.75" x14ac:dyDescent="0.25">
      <c r="A6" s="28" t="s">
        <v>2</v>
      </c>
      <c r="B6" s="4">
        <v>9.6999999999999993</v>
      </c>
      <c r="C6" s="14"/>
      <c r="D6" s="22"/>
      <c r="E6" s="1"/>
    </row>
    <row r="7" spans="1:16" ht="15.75" x14ac:dyDescent="0.25">
      <c r="A7" s="27" t="s">
        <v>3</v>
      </c>
      <c r="B7" s="5">
        <f>B5*B6</f>
        <v>1212.5</v>
      </c>
      <c r="C7" s="85"/>
      <c r="D7" s="26">
        <f>D5*D6</f>
        <v>0</v>
      </c>
      <c r="E7" s="1"/>
    </row>
    <row r="8" spans="1:16" ht="7.5" customHeight="1" x14ac:dyDescent="0.25">
      <c r="A8" s="28"/>
      <c r="B8" s="4"/>
      <c r="C8" s="11"/>
      <c r="D8" s="11"/>
      <c r="E8" s="6"/>
      <c r="F8" s="6"/>
      <c r="G8" s="6"/>
      <c r="H8" s="6"/>
      <c r="I8" s="6"/>
      <c r="J8" s="6"/>
      <c r="K8" s="6"/>
      <c r="L8" s="6"/>
      <c r="M8" s="6"/>
      <c r="N8" s="6"/>
      <c r="O8" s="6"/>
      <c r="P8" s="6"/>
    </row>
    <row r="9" spans="1:16" ht="18" x14ac:dyDescent="0.25">
      <c r="A9" s="27" t="s">
        <v>58</v>
      </c>
      <c r="C9" s="11"/>
      <c r="D9" s="11"/>
      <c r="O9" s="6"/>
      <c r="P9" s="6"/>
    </row>
    <row r="10" spans="1:16" ht="18" x14ac:dyDescent="0.25">
      <c r="A10" s="27" t="s">
        <v>59</v>
      </c>
      <c r="B10" s="6"/>
      <c r="C10" s="13"/>
      <c r="D10" s="13" t="s">
        <v>57</v>
      </c>
      <c r="E10" s="6"/>
      <c r="F10" s="6"/>
      <c r="G10" s="6"/>
      <c r="H10" s="6"/>
      <c r="I10" s="6"/>
      <c r="J10" s="6"/>
      <c r="K10" s="6"/>
      <c r="L10" s="6"/>
      <c r="M10" s="6"/>
      <c r="N10" s="6"/>
      <c r="O10" s="6"/>
      <c r="P10" s="6"/>
    </row>
    <row r="11" spans="1:16" ht="15.75" x14ac:dyDescent="0.25">
      <c r="A11" s="28" t="s">
        <v>4</v>
      </c>
      <c r="B11" s="4">
        <v>25.74</v>
      </c>
      <c r="C11" s="14"/>
      <c r="D11" s="22"/>
      <c r="E11" s="6"/>
      <c r="F11" s="6"/>
      <c r="G11" s="6"/>
      <c r="H11" s="6"/>
      <c r="I11" s="6"/>
      <c r="J11" s="6"/>
      <c r="K11" s="6"/>
      <c r="L11" s="6"/>
      <c r="M11" s="6"/>
      <c r="N11" s="6"/>
      <c r="O11" s="6"/>
      <c r="P11" s="6"/>
    </row>
    <row r="12" spans="1:16" ht="15.75" x14ac:dyDescent="0.25">
      <c r="A12" s="28" t="s">
        <v>17</v>
      </c>
      <c r="B12" s="4">
        <v>13.34</v>
      </c>
      <c r="C12" s="14"/>
      <c r="D12" s="22"/>
      <c r="E12" s="6"/>
      <c r="F12" s="6"/>
      <c r="G12" s="6"/>
      <c r="H12" s="6"/>
      <c r="I12" s="6"/>
      <c r="J12" s="6"/>
      <c r="K12" s="6"/>
      <c r="L12" s="6"/>
      <c r="M12" s="6"/>
      <c r="N12" s="6"/>
      <c r="O12" s="6"/>
      <c r="P12" s="6"/>
    </row>
    <row r="13" spans="1:16" ht="15.75" x14ac:dyDescent="0.25">
      <c r="A13" s="28" t="s">
        <v>5</v>
      </c>
      <c r="B13" s="4">
        <v>20.83</v>
      </c>
      <c r="C13" s="14"/>
      <c r="D13" s="22"/>
      <c r="E13" s="6"/>
      <c r="F13" s="6"/>
      <c r="G13" s="6"/>
      <c r="H13" s="6"/>
      <c r="I13" s="6"/>
      <c r="J13" s="6"/>
      <c r="K13" s="6"/>
      <c r="L13" s="6"/>
      <c r="M13" s="6"/>
      <c r="N13" s="6"/>
      <c r="O13" s="6"/>
      <c r="P13" s="6"/>
    </row>
    <row r="14" spans="1:16" ht="15.75" x14ac:dyDescent="0.25">
      <c r="A14" s="28" t="s">
        <v>6</v>
      </c>
      <c r="B14" s="4">
        <v>18.98</v>
      </c>
      <c r="C14" s="14"/>
      <c r="D14" s="22"/>
    </row>
    <row r="15" spans="1:16" ht="15.75" x14ac:dyDescent="0.25">
      <c r="A15" s="28" t="s">
        <v>7</v>
      </c>
      <c r="B15" s="4">
        <v>8.9499999999999993</v>
      </c>
      <c r="C15" s="14"/>
      <c r="D15" s="22"/>
      <c r="E15" s="6"/>
      <c r="F15" s="6"/>
      <c r="G15" s="6"/>
      <c r="H15" s="6"/>
      <c r="I15" s="6"/>
      <c r="J15" s="6"/>
      <c r="K15" s="6"/>
      <c r="L15" s="6"/>
      <c r="M15" s="6"/>
      <c r="N15" s="6"/>
      <c r="O15" s="6"/>
      <c r="P15" s="6"/>
    </row>
    <row r="16" spans="1:16" ht="15.75" x14ac:dyDescent="0.25">
      <c r="A16" s="28" t="s">
        <v>8</v>
      </c>
      <c r="B16" s="4">
        <v>9.16</v>
      </c>
      <c r="C16" s="14"/>
      <c r="D16" s="22"/>
      <c r="E16" s="6"/>
      <c r="F16" s="6"/>
      <c r="G16" s="6"/>
      <c r="H16" s="6"/>
      <c r="I16" s="6"/>
      <c r="J16" s="6"/>
      <c r="K16" s="6"/>
      <c r="L16" s="6"/>
      <c r="M16" s="6"/>
      <c r="N16" s="6"/>
      <c r="O16" s="6"/>
      <c r="P16" s="6"/>
    </row>
    <row r="17" spans="1:4" ht="15.75" x14ac:dyDescent="0.25">
      <c r="A17" s="28" t="s">
        <v>21</v>
      </c>
      <c r="B17" s="4">
        <v>37.86</v>
      </c>
      <c r="C17" s="14"/>
      <c r="D17" s="22"/>
    </row>
    <row r="18" spans="1:4" ht="15.75" x14ac:dyDescent="0.25">
      <c r="A18" s="28" t="s">
        <v>31</v>
      </c>
      <c r="B18" s="4">
        <v>70</v>
      </c>
      <c r="C18" s="14"/>
      <c r="D18" s="22"/>
    </row>
    <row r="19" spans="1:4" ht="15.75" x14ac:dyDescent="0.25">
      <c r="A19" s="27" t="s">
        <v>22</v>
      </c>
      <c r="B19" s="4"/>
      <c r="C19" s="12"/>
      <c r="D19" s="12"/>
    </row>
    <row r="20" spans="1:4" ht="18" x14ac:dyDescent="0.25">
      <c r="A20" s="28" t="s">
        <v>60</v>
      </c>
      <c r="B20" s="4">
        <v>97.75</v>
      </c>
      <c r="C20" s="14"/>
      <c r="D20" s="22"/>
    </row>
    <row r="21" spans="1:4" ht="15.75" x14ac:dyDescent="0.25">
      <c r="A21" s="28" t="s">
        <v>29</v>
      </c>
      <c r="B21" s="4">
        <v>45</v>
      </c>
      <c r="C21" s="14"/>
      <c r="D21" s="22"/>
    </row>
    <row r="22" spans="1:4" ht="18" x14ac:dyDescent="0.25">
      <c r="A22" s="28" t="s">
        <v>61</v>
      </c>
      <c r="B22" s="4">
        <v>100</v>
      </c>
      <c r="C22" s="88"/>
      <c r="D22" s="23"/>
    </row>
    <row r="23" spans="1:4" ht="18" x14ac:dyDescent="0.25">
      <c r="A23" s="28" t="s">
        <v>62</v>
      </c>
      <c r="B23" s="4">
        <v>7.5</v>
      </c>
      <c r="C23" s="14"/>
      <c r="D23" s="22"/>
    </row>
    <row r="24" spans="1:4" ht="7.5" customHeight="1" x14ac:dyDescent="0.25">
      <c r="A24" s="28"/>
      <c r="B24" s="4"/>
      <c r="C24" s="14"/>
      <c r="D24" s="12"/>
    </row>
    <row r="25" spans="1:4" ht="15.75" x14ac:dyDescent="0.25">
      <c r="A25" s="28" t="s">
        <v>9</v>
      </c>
      <c r="B25" s="4">
        <v>225</v>
      </c>
      <c r="C25" s="14"/>
      <c r="D25" s="22"/>
    </row>
    <row r="26" spans="1:4" ht="7.5" customHeight="1" x14ac:dyDescent="0.25">
      <c r="A26" s="28"/>
      <c r="B26" s="4"/>
      <c r="C26" s="14"/>
      <c r="D26" s="12"/>
    </row>
    <row r="27" spans="1:4" ht="15.75" x14ac:dyDescent="0.25">
      <c r="A27" s="27" t="s">
        <v>10</v>
      </c>
      <c r="B27" s="4"/>
      <c r="C27" s="14"/>
      <c r="D27" s="12"/>
    </row>
    <row r="28" spans="1:4" ht="18" x14ac:dyDescent="0.25">
      <c r="A28" s="28" t="s">
        <v>63</v>
      </c>
      <c r="B28" s="4">
        <f>B5*0.06*5</f>
        <v>37.5</v>
      </c>
      <c r="C28" s="14"/>
      <c r="D28" s="22"/>
    </row>
    <row r="29" spans="1:4" ht="15.75" x14ac:dyDescent="0.25">
      <c r="A29" s="28" t="s">
        <v>11</v>
      </c>
      <c r="B29" s="4">
        <v>32.07</v>
      </c>
      <c r="C29" s="14"/>
      <c r="D29" s="22"/>
    </row>
    <row r="30" spans="1:4" ht="18" x14ac:dyDescent="0.25">
      <c r="A30" s="28" t="s">
        <v>64</v>
      </c>
      <c r="B30" s="4">
        <f>B5*0.5</f>
        <v>62.5</v>
      </c>
      <c r="C30" s="89"/>
      <c r="D30" s="24"/>
    </row>
    <row r="31" spans="1:4" ht="15.75" x14ac:dyDescent="0.25">
      <c r="A31" s="28" t="s">
        <v>12</v>
      </c>
      <c r="B31" s="4">
        <v>6.44</v>
      </c>
      <c r="C31" s="14"/>
      <c r="D31" s="22"/>
    </row>
    <row r="32" spans="1:4" ht="15.75" x14ac:dyDescent="0.25">
      <c r="A32" s="28" t="s">
        <v>81</v>
      </c>
      <c r="B32" s="4"/>
      <c r="C32" s="14"/>
      <c r="D32" s="22"/>
    </row>
    <row r="33" spans="1:13" ht="15.75" x14ac:dyDescent="0.25">
      <c r="A33" s="27" t="s">
        <v>23</v>
      </c>
      <c r="B33" s="5">
        <f>SUM(B11:B31)</f>
        <v>818.62000000000012</v>
      </c>
      <c r="C33" s="87"/>
      <c r="D33" s="21">
        <f>SUM(D11:D31)</f>
        <v>0</v>
      </c>
    </row>
    <row r="34" spans="1:13" ht="7.5" customHeight="1" x14ac:dyDescent="0.25">
      <c r="A34" s="27"/>
      <c r="B34" s="4"/>
      <c r="C34" s="86"/>
      <c r="D34" s="11"/>
    </row>
    <row r="35" spans="1:13" ht="15.75" x14ac:dyDescent="0.25">
      <c r="A35" s="27" t="s">
        <v>24</v>
      </c>
      <c r="B35" s="5">
        <f>B7-B33</f>
        <v>393.87999999999988</v>
      </c>
      <c r="C35" s="87"/>
      <c r="D35" s="21">
        <f>D7-D33</f>
        <v>0</v>
      </c>
    </row>
    <row r="36" spans="1:13" ht="7.5" customHeight="1" x14ac:dyDescent="0.25">
      <c r="A36" s="28"/>
      <c r="B36" s="4"/>
      <c r="C36" s="86"/>
      <c r="D36" s="11"/>
    </row>
    <row r="37" spans="1:13" ht="15.75" x14ac:dyDescent="0.25">
      <c r="A37" s="27" t="s">
        <v>25</v>
      </c>
      <c r="B37" s="5">
        <f>B33/B5</f>
        <v>6.548960000000001</v>
      </c>
      <c r="C37" s="87"/>
      <c r="D37" s="21" t="e">
        <f>D33/D5</f>
        <v>#DIV/0!</v>
      </c>
    </row>
    <row r="38" spans="1:13" ht="8.25" customHeight="1" thickBot="1" x14ac:dyDescent="0.3"/>
    <row r="39" spans="1:13" ht="21.75" customHeight="1" thickTop="1" x14ac:dyDescent="0.25">
      <c r="A39" s="17" t="s">
        <v>32</v>
      </c>
      <c r="B39" s="18"/>
      <c r="C39" s="19"/>
      <c r="D39" s="17"/>
    </row>
    <row r="40" spans="1:13" ht="51" customHeight="1" x14ac:dyDescent="0.25">
      <c r="A40" s="96" t="s">
        <v>54</v>
      </c>
      <c r="B40" s="96"/>
      <c r="C40" s="96"/>
      <c r="D40" s="96"/>
    </row>
    <row r="41" spans="1:13" ht="36.75" customHeight="1" x14ac:dyDescent="0.25">
      <c r="A41" s="96" t="s">
        <v>55</v>
      </c>
      <c r="B41" s="96"/>
      <c r="C41" s="96"/>
      <c r="D41" s="96"/>
    </row>
    <row r="42" spans="1:13" ht="21.75" customHeight="1" x14ac:dyDescent="0.25">
      <c r="A42" t="s">
        <v>42</v>
      </c>
    </row>
    <row r="43" spans="1:13" ht="35.25" customHeight="1" x14ac:dyDescent="0.25">
      <c r="A43" s="96" t="s">
        <v>56</v>
      </c>
      <c r="B43" s="96"/>
      <c r="C43" s="96"/>
      <c r="D43" s="96"/>
    </row>
    <row r="44" spans="1:13" ht="17.25" x14ac:dyDescent="0.25">
      <c r="A44" t="s">
        <v>35</v>
      </c>
    </row>
    <row r="45" spans="1:13" ht="17.25" customHeight="1" x14ac:dyDescent="0.25">
      <c r="A45" t="s">
        <v>36</v>
      </c>
    </row>
    <row r="46" spans="1:13" ht="19.5" customHeight="1" x14ac:dyDescent="0.25">
      <c r="A46" t="s">
        <v>34</v>
      </c>
    </row>
    <row r="47" spans="1:13" ht="9.75" customHeight="1" thickBot="1" x14ac:dyDescent="0.3">
      <c r="A47" s="7"/>
      <c r="B47" s="7"/>
      <c r="C47" s="7"/>
      <c r="D47" s="7"/>
      <c r="E47" s="7"/>
      <c r="F47" s="7"/>
      <c r="G47" s="7"/>
      <c r="H47" s="7"/>
      <c r="I47" s="7"/>
      <c r="J47" s="7"/>
      <c r="K47" s="7"/>
      <c r="L47" s="7"/>
      <c r="M47" s="7"/>
    </row>
    <row r="48" spans="1:13" ht="15.75" customHeight="1" thickTop="1" x14ac:dyDescent="0.25">
      <c r="A48" s="100" t="s">
        <v>47</v>
      </c>
      <c r="B48" s="101"/>
      <c r="C48" s="101"/>
      <c r="D48" s="102"/>
      <c r="E48" s="15"/>
      <c r="F48" s="15"/>
      <c r="G48" s="15"/>
      <c r="H48" s="15"/>
      <c r="I48" s="15"/>
    </row>
    <row r="49" spans="1:9" ht="15" customHeight="1" thickBot="1" x14ac:dyDescent="0.3">
      <c r="A49" s="103" t="s">
        <v>48</v>
      </c>
      <c r="B49" s="104"/>
      <c r="C49" s="104"/>
      <c r="D49" s="105"/>
      <c r="E49" s="15"/>
      <c r="F49" s="15"/>
      <c r="G49" s="15"/>
      <c r="H49" s="15"/>
      <c r="I49" s="15"/>
    </row>
    <row r="50" spans="1:9" ht="146.25" customHeight="1" thickTop="1" thickBot="1" x14ac:dyDescent="0.3">
      <c r="A50" s="16"/>
      <c r="B50" s="97" t="s">
        <v>53</v>
      </c>
      <c r="C50" s="98"/>
      <c r="D50" s="99"/>
      <c r="E50" s="20"/>
      <c r="F50" s="20"/>
      <c r="G50" s="20"/>
      <c r="H50" s="20"/>
      <c r="I50" s="20"/>
    </row>
    <row r="51" spans="1:9" ht="15.75" thickTop="1" x14ac:dyDescent="0.25"/>
  </sheetData>
  <sheetProtection algorithmName="SHA-512" hashValue="nC3d3gyYAEpLiDaCs7I1v0MuX1t3DoVEwIK38Fex+x3DUaD+HwsJxTVyMPK3YbxF92S/ktGobbGN5YgaoCAgfg==" saltValue="yaPv1lMCJ2Onq/PCDPo7BQ==" spinCount="100000" sheet="1" objects="1" scenarios="1"/>
  <mergeCells count="7">
    <mergeCell ref="A1:D1"/>
    <mergeCell ref="A40:D40"/>
    <mergeCell ref="A41:D41"/>
    <mergeCell ref="A43:D43"/>
    <mergeCell ref="B50:D50"/>
    <mergeCell ref="A48:D48"/>
    <mergeCell ref="A49:D49"/>
  </mergeCells>
  <pageMargins left="1.25" right="0.75" top="0.5" bottom="0.25" header="0.3" footer="0.3"/>
  <pageSetup scale="76" fitToWidth="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D5" sqref="D5"/>
    </sheetView>
  </sheetViews>
  <sheetFormatPr defaultRowHeight="15" x14ac:dyDescent="0.25"/>
  <cols>
    <col min="1" max="1" width="38.85546875" customWidth="1"/>
    <col min="2" max="2" width="38.5703125" customWidth="1"/>
    <col min="3" max="3" width="3" customWidth="1"/>
    <col min="4" max="4" width="15" customWidth="1"/>
  </cols>
  <sheetData>
    <row r="1" spans="1:7" ht="45" customHeight="1" x14ac:dyDescent="0.3">
      <c r="A1" s="106" t="s">
        <v>65</v>
      </c>
      <c r="B1" s="106"/>
      <c r="C1" s="106"/>
      <c r="D1" s="106"/>
      <c r="G1" s="2"/>
    </row>
    <row r="2" spans="1:7" ht="7.5" customHeight="1" x14ac:dyDescent="0.25">
      <c r="A2" s="8"/>
      <c r="B2" s="8"/>
      <c r="C2" s="29"/>
      <c r="G2" s="2"/>
    </row>
    <row r="3" spans="1:7" ht="15" customHeight="1" x14ac:dyDescent="0.25">
      <c r="A3" s="28"/>
      <c r="B3" s="28"/>
      <c r="C3" s="32"/>
      <c r="D3" s="27" t="s">
        <v>50</v>
      </c>
    </row>
    <row r="4" spans="1:7" ht="15.75" x14ac:dyDescent="0.25">
      <c r="A4" s="27" t="s">
        <v>0</v>
      </c>
      <c r="B4" s="28"/>
      <c r="C4" s="32"/>
      <c r="D4" s="27" t="s">
        <v>51</v>
      </c>
    </row>
    <row r="5" spans="1:7" ht="15.75" x14ac:dyDescent="0.25">
      <c r="A5" s="28" t="s">
        <v>1</v>
      </c>
      <c r="B5" s="33">
        <v>35</v>
      </c>
      <c r="C5" s="34"/>
      <c r="D5" s="35"/>
    </row>
    <row r="6" spans="1:7" ht="15.75" x14ac:dyDescent="0.25">
      <c r="A6" s="28" t="s">
        <v>2</v>
      </c>
      <c r="B6" s="36">
        <v>24</v>
      </c>
      <c r="C6" s="37"/>
      <c r="D6" s="38"/>
    </row>
    <row r="7" spans="1:7" ht="15.75" x14ac:dyDescent="0.25">
      <c r="A7" s="27" t="s">
        <v>3</v>
      </c>
      <c r="B7" s="39">
        <f>B5*B6</f>
        <v>840</v>
      </c>
      <c r="C7" s="40"/>
      <c r="D7" s="41">
        <f>D5*D6</f>
        <v>0</v>
      </c>
    </row>
    <row r="8" spans="1:7" ht="7.5" customHeight="1" x14ac:dyDescent="0.25">
      <c r="A8" s="28"/>
      <c r="B8" s="36"/>
      <c r="C8" s="42"/>
      <c r="D8" s="43"/>
    </row>
    <row r="9" spans="1:7" ht="18" x14ac:dyDescent="0.25">
      <c r="A9" s="27" t="s">
        <v>67</v>
      </c>
      <c r="B9" s="36"/>
      <c r="C9" s="42"/>
      <c r="D9" s="43"/>
    </row>
    <row r="10" spans="1:7" ht="18" x14ac:dyDescent="0.25">
      <c r="A10" s="27" t="s">
        <v>59</v>
      </c>
      <c r="B10" s="36"/>
      <c r="C10" s="44"/>
      <c r="D10" s="45"/>
    </row>
    <row r="11" spans="1:7" ht="15.75" x14ac:dyDescent="0.25">
      <c r="A11" s="28" t="s">
        <v>18</v>
      </c>
      <c r="B11" s="36">
        <v>11.9</v>
      </c>
      <c r="C11" s="37"/>
      <c r="D11" s="38"/>
    </row>
    <row r="12" spans="1:7" ht="15.75" x14ac:dyDescent="0.25">
      <c r="A12" s="28" t="s">
        <v>19</v>
      </c>
      <c r="B12" s="36">
        <v>15.06</v>
      </c>
      <c r="C12" s="37"/>
      <c r="D12" s="38"/>
    </row>
    <row r="13" spans="1:7" ht="15.75" x14ac:dyDescent="0.25">
      <c r="A13" s="28" t="s">
        <v>26</v>
      </c>
      <c r="B13" s="36">
        <f>11.9*2</f>
        <v>23.8</v>
      </c>
      <c r="C13" s="37"/>
      <c r="D13" s="38"/>
    </row>
    <row r="14" spans="1:7" ht="15.75" x14ac:dyDescent="0.25">
      <c r="A14" s="28" t="s">
        <v>16</v>
      </c>
      <c r="B14" s="36">
        <v>12.87</v>
      </c>
      <c r="C14" s="37"/>
      <c r="D14" s="38"/>
    </row>
    <row r="15" spans="1:7" ht="15.75" x14ac:dyDescent="0.25">
      <c r="A15" s="28" t="s">
        <v>6</v>
      </c>
      <c r="B15" s="36">
        <v>17.14</v>
      </c>
      <c r="C15" s="37"/>
      <c r="D15" s="38"/>
    </row>
    <row r="16" spans="1:7" ht="15.75" x14ac:dyDescent="0.25">
      <c r="A16" s="28" t="s">
        <v>7</v>
      </c>
      <c r="B16" s="36">
        <v>8.9499999999999993</v>
      </c>
      <c r="C16" s="37"/>
      <c r="D16" s="38"/>
    </row>
    <row r="17" spans="1:4" ht="15.75" x14ac:dyDescent="0.25">
      <c r="A17" s="28" t="s">
        <v>30</v>
      </c>
      <c r="B17" s="36">
        <v>25.24</v>
      </c>
      <c r="C17" s="37"/>
      <c r="D17" s="38"/>
    </row>
    <row r="18" spans="1:4" ht="15.75" x14ac:dyDescent="0.25">
      <c r="A18" s="28" t="s">
        <v>31</v>
      </c>
      <c r="B18" s="36">
        <v>70</v>
      </c>
      <c r="C18" s="37"/>
      <c r="D18" s="38"/>
    </row>
    <row r="19" spans="1:4" ht="15.75" x14ac:dyDescent="0.25">
      <c r="A19" s="27" t="s">
        <v>22</v>
      </c>
      <c r="B19" s="36"/>
      <c r="C19" s="46"/>
      <c r="D19" s="47"/>
    </row>
    <row r="20" spans="1:4" ht="18" x14ac:dyDescent="0.25">
      <c r="A20" s="28" t="s">
        <v>68</v>
      </c>
      <c r="B20" s="36">
        <v>50</v>
      </c>
      <c r="C20" s="37"/>
      <c r="D20" s="38"/>
    </row>
    <row r="21" spans="1:4" ht="15.75" x14ac:dyDescent="0.25">
      <c r="A21" s="28" t="s">
        <v>20</v>
      </c>
      <c r="B21" s="36">
        <v>7.25</v>
      </c>
      <c r="C21" s="37"/>
      <c r="D21" s="38"/>
    </row>
    <row r="22" spans="1:4" ht="18" x14ac:dyDescent="0.25">
      <c r="A22" s="28" t="s">
        <v>69</v>
      </c>
      <c r="B22" s="48">
        <v>55</v>
      </c>
      <c r="C22" s="49"/>
      <c r="D22" s="50"/>
    </row>
    <row r="23" spans="1:4" ht="18" x14ac:dyDescent="0.25">
      <c r="A23" s="28" t="s">
        <v>70</v>
      </c>
      <c r="B23" s="48">
        <v>7.5</v>
      </c>
      <c r="C23" s="37"/>
      <c r="D23" s="38"/>
    </row>
    <row r="24" spans="1:4" ht="7.5" customHeight="1" x14ac:dyDescent="0.25">
      <c r="A24" s="28"/>
      <c r="B24" s="48"/>
      <c r="C24" s="46"/>
      <c r="D24" s="47"/>
    </row>
    <row r="25" spans="1:4" ht="15.75" x14ac:dyDescent="0.25">
      <c r="A25" s="28" t="s">
        <v>9</v>
      </c>
      <c r="B25" s="36">
        <v>225</v>
      </c>
      <c r="C25" s="37"/>
      <c r="D25" s="38"/>
    </row>
    <row r="26" spans="1:4" ht="7.5" customHeight="1" x14ac:dyDescent="0.25">
      <c r="A26" s="28"/>
      <c r="B26" s="36"/>
      <c r="C26" s="46"/>
      <c r="D26" s="47"/>
    </row>
    <row r="27" spans="1:4" ht="15.75" x14ac:dyDescent="0.25">
      <c r="A27" s="27" t="s">
        <v>10</v>
      </c>
      <c r="B27" s="36"/>
      <c r="C27" s="46"/>
      <c r="D27" s="47"/>
    </row>
    <row r="28" spans="1:4" ht="15.75" x14ac:dyDescent="0.25">
      <c r="A28" s="28" t="s">
        <v>11</v>
      </c>
      <c r="B28" s="36">
        <v>30.29</v>
      </c>
      <c r="C28" s="37"/>
      <c r="D28" s="38"/>
    </row>
    <row r="29" spans="1:4" ht="18" x14ac:dyDescent="0.25">
      <c r="A29" s="28" t="s">
        <v>71</v>
      </c>
      <c r="B29" s="36">
        <f>B5*0.5</f>
        <v>17.5</v>
      </c>
      <c r="C29" s="37"/>
      <c r="D29" s="38"/>
    </row>
    <row r="30" spans="1:4" ht="15.75" x14ac:dyDescent="0.25">
      <c r="A30" s="28" t="s">
        <v>12</v>
      </c>
      <c r="B30" s="36">
        <v>6.44</v>
      </c>
      <c r="C30" s="37"/>
      <c r="D30" s="38"/>
    </row>
    <row r="31" spans="1:4" ht="15.75" x14ac:dyDescent="0.25">
      <c r="A31" s="28" t="s">
        <v>82</v>
      </c>
      <c r="B31" s="36"/>
      <c r="C31" s="37"/>
      <c r="D31" s="38"/>
    </row>
    <row r="32" spans="1:4" ht="15.75" x14ac:dyDescent="0.25">
      <c r="A32" s="27" t="s">
        <v>23</v>
      </c>
      <c r="B32" s="51">
        <f>SUM(B11:B30)</f>
        <v>583.94000000000005</v>
      </c>
      <c r="C32" s="52"/>
      <c r="D32" s="53">
        <f>SUM(D11:D30)</f>
        <v>0</v>
      </c>
    </row>
    <row r="33" spans="1:9" ht="7.5" customHeight="1" x14ac:dyDescent="0.25">
      <c r="A33" s="27"/>
      <c r="B33" s="48"/>
      <c r="C33" s="54"/>
      <c r="D33" s="28"/>
    </row>
    <row r="34" spans="1:9" ht="15.75" x14ac:dyDescent="0.25">
      <c r="A34" s="27" t="s">
        <v>24</v>
      </c>
      <c r="B34" s="51">
        <f>B7-B32</f>
        <v>256.05999999999995</v>
      </c>
      <c r="C34" s="52"/>
      <c r="D34" s="53">
        <f>D7-D32</f>
        <v>0</v>
      </c>
    </row>
    <row r="35" spans="1:9" ht="7.5" customHeight="1" x14ac:dyDescent="0.25">
      <c r="A35" s="28"/>
      <c r="B35" s="48"/>
      <c r="C35" s="54"/>
      <c r="D35" s="28"/>
    </row>
    <row r="36" spans="1:9" ht="15.75" x14ac:dyDescent="0.25">
      <c r="A36" s="27" t="s">
        <v>25</v>
      </c>
      <c r="B36" s="39">
        <f>B32/B5</f>
        <v>16.684000000000001</v>
      </c>
      <c r="C36" s="52"/>
      <c r="D36" s="53" t="e">
        <f>D32/D5</f>
        <v>#DIV/0!</v>
      </c>
    </row>
    <row r="37" spans="1:9" ht="8.25" customHeight="1" thickBot="1" x14ac:dyDescent="0.3">
      <c r="A37" s="27"/>
      <c r="B37" s="39"/>
      <c r="C37" s="52"/>
      <c r="D37" s="66"/>
    </row>
    <row r="38" spans="1:9" ht="21" customHeight="1" thickTop="1" x14ac:dyDescent="0.25">
      <c r="A38" s="17" t="s">
        <v>32</v>
      </c>
      <c r="B38" s="17"/>
      <c r="C38" s="17"/>
      <c r="D38" s="17"/>
    </row>
    <row r="39" spans="1:9" ht="52.5" customHeight="1" x14ac:dyDescent="0.25">
      <c r="A39" s="96" t="s">
        <v>73</v>
      </c>
      <c r="B39" s="96"/>
      <c r="C39" s="96"/>
      <c r="D39" s="96"/>
    </row>
    <row r="40" spans="1:9" ht="36" customHeight="1" x14ac:dyDescent="0.25">
      <c r="A40" s="96" t="s">
        <v>74</v>
      </c>
      <c r="B40" s="96"/>
      <c r="C40" s="96"/>
      <c r="D40" s="96"/>
    </row>
    <row r="41" spans="1:9" ht="21" customHeight="1" x14ac:dyDescent="0.25">
      <c r="A41" t="s">
        <v>37</v>
      </c>
    </row>
    <row r="42" spans="1:9" ht="20.25" customHeight="1" x14ac:dyDescent="0.25">
      <c r="A42" t="s">
        <v>38</v>
      </c>
    </row>
    <row r="43" spans="1:9" ht="19.5" customHeight="1" x14ac:dyDescent="0.25">
      <c r="A43" t="s">
        <v>33</v>
      </c>
    </row>
    <row r="44" spans="1:9" ht="20.25" customHeight="1" x14ac:dyDescent="0.25">
      <c r="A44" t="s">
        <v>39</v>
      </c>
    </row>
    <row r="45" spans="1:9" ht="9" customHeight="1" thickBot="1" x14ac:dyDescent="0.3"/>
    <row r="46" spans="1:9" ht="15" customHeight="1" x14ac:dyDescent="0.25">
      <c r="A46" s="107" t="s">
        <v>47</v>
      </c>
      <c r="B46" s="108"/>
      <c r="C46" s="108"/>
      <c r="D46" s="109"/>
      <c r="E46" s="15"/>
      <c r="F46" s="15"/>
      <c r="G46" s="15"/>
      <c r="H46" s="15"/>
      <c r="I46" s="15"/>
    </row>
    <row r="47" spans="1:9" ht="15" customHeight="1" thickBot="1" x14ac:dyDescent="0.3">
      <c r="A47" s="110" t="s">
        <v>48</v>
      </c>
      <c r="B47" s="111"/>
      <c r="C47" s="111"/>
      <c r="D47" s="112"/>
      <c r="E47" s="15"/>
      <c r="F47" s="15"/>
      <c r="G47" s="15"/>
      <c r="H47" s="15"/>
      <c r="I47" s="15"/>
    </row>
    <row r="48" spans="1:9" ht="156" customHeight="1" thickBot="1" x14ac:dyDescent="0.3">
      <c r="A48" s="58"/>
      <c r="B48" s="113" t="s">
        <v>46</v>
      </c>
      <c r="C48" s="113"/>
      <c r="D48" s="113"/>
      <c r="E48" s="20"/>
      <c r="F48" s="20"/>
      <c r="G48" s="20"/>
      <c r="H48" s="20"/>
      <c r="I48" s="20"/>
    </row>
    <row r="49" spans="1:9" x14ac:dyDescent="0.25">
      <c r="A49" s="57"/>
      <c r="B49" s="57"/>
      <c r="C49" s="57"/>
      <c r="D49" s="57"/>
      <c r="E49" s="57"/>
      <c r="F49" s="57"/>
      <c r="G49" s="57"/>
      <c r="H49" s="57"/>
      <c r="I49" s="57"/>
    </row>
  </sheetData>
  <sheetProtection algorithmName="SHA-512" hashValue="pxjC4vE7pvirChFEXkZv//CcrC8YzN7alzWqXnBK0y6tcS6EJG8eIk/WCEXU7ePquCnrxm+cirtVcVHj/h/bBw==" saltValue="4lI9SYuFfsJ0ifZ0pAwKXQ==" spinCount="100000" sheet="1" objects="1" scenarios="1"/>
  <mergeCells count="6">
    <mergeCell ref="A1:D1"/>
    <mergeCell ref="A46:D46"/>
    <mergeCell ref="A47:D47"/>
    <mergeCell ref="B48:D48"/>
    <mergeCell ref="A39:D39"/>
    <mergeCell ref="A40:D40"/>
  </mergeCells>
  <printOptions horizontalCentered="1" verticalCentered="1"/>
  <pageMargins left="1.25" right="1" top="0.5" bottom="0.25" header="0.3" footer="0.3"/>
  <pageSetup scale="79" fitToWidth="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activeCell="D5" sqref="D5"/>
    </sheetView>
  </sheetViews>
  <sheetFormatPr defaultRowHeight="15" x14ac:dyDescent="0.25"/>
  <cols>
    <col min="1" max="1" width="36.7109375" customWidth="1"/>
    <col min="2" max="2" width="38.28515625" customWidth="1"/>
    <col min="3" max="3" width="3.85546875" style="29" customWidth="1"/>
    <col min="4" max="4" width="12" customWidth="1"/>
  </cols>
  <sheetData>
    <row r="1" spans="1:10" ht="55.5" customHeight="1" x14ac:dyDescent="0.3">
      <c r="A1" s="106" t="s">
        <v>76</v>
      </c>
      <c r="B1" s="106"/>
      <c r="C1" s="106"/>
      <c r="D1" s="106"/>
      <c r="F1" s="2"/>
    </row>
    <row r="2" spans="1:10" ht="15.75" customHeight="1" x14ac:dyDescent="0.25"/>
    <row r="3" spans="1:10" ht="15" customHeight="1" x14ac:dyDescent="0.25">
      <c r="A3" s="28"/>
      <c r="B3" s="28"/>
      <c r="C3" s="32"/>
      <c r="D3" s="27" t="s">
        <v>50</v>
      </c>
    </row>
    <row r="4" spans="1:10" ht="15.75" x14ac:dyDescent="0.25">
      <c r="A4" s="27" t="s">
        <v>0</v>
      </c>
      <c r="B4" s="28"/>
      <c r="C4" s="32"/>
      <c r="D4" s="27" t="s">
        <v>51</v>
      </c>
      <c r="J4" s="70"/>
    </row>
    <row r="5" spans="1:10" ht="15.75" x14ac:dyDescent="0.25">
      <c r="A5" s="28" t="s">
        <v>1</v>
      </c>
      <c r="B5" s="59">
        <v>80</v>
      </c>
      <c r="C5" s="34"/>
      <c r="D5" s="60"/>
      <c r="H5" s="70"/>
    </row>
    <row r="6" spans="1:10" ht="15.75" x14ac:dyDescent="0.25">
      <c r="A6" s="28" t="s">
        <v>2</v>
      </c>
      <c r="B6" s="48">
        <v>5.6</v>
      </c>
      <c r="C6" s="37"/>
      <c r="D6" s="61"/>
    </row>
    <row r="7" spans="1:10" ht="15.75" x14ac:dyDescent="0.25">
      <c r="A7" s="27" t="s">
        <v>3</v>
      </c>
      <c r="B7" s="51">
        <f>B5*B6</f>
        <v>448</v>
      </c>
      <c r="C7" s="40"/>
      <c r="D7" s="62">
        <f>D5*D6</f>
        <v>0</v>
      </c>
    </row>
    <row r="8" spans="1:10" ht="7.5" customHeight="1" x14ac:dyDescent="0.25">
      <c r="A8" s="28"/>
      <c r="B8" s="48"/>
      <c r="C8" s="42"/>
      <c r="D8" s="43"/>
    </row>
    <row r="9" spans="1:10" ht="18" x14ac:dyDescent="0.25">
      <c r="A9" s="27" t="s">
        <v>67</v>
      </c>
      <c r="B9" s="48"/>
      <c r="C9" s="42"/>
      <c r="D9" s="43"/>
    </row>
    <row r="10" spans="1:10" ht="18" x14ac:dyDescent="0.25">
      <c r="A10" s="27" t="s">
        <v>59</v>
      </c>
      <c r="B10" s="48"/>
      <c r="C10" s="44"/>
      <c r="D10" s="45"/>
    </row>
    <row r="11" spans="1:10" ht="15.75" x14ac:dyDescent="0.25">
      <c r="A11" s="28" t="s">
        <v>27</v>
      </c>
      <c r="B11" s="48">
        <v>26.68</v>
      </c>
      <c r="C11" s="37"/>
      <c r="D11" s="61"/>
    </row>
    <row r="12" spans="1:10" ht="15.75" x14ac:dyDescent="0.25">
      <c r="A12" s="28" t="s">
        <v>13</v>
      </c>
      <c r="B12" s="48">
        <v>15.06</v>
      </c>
      <c r="C12" s="37"/>
      <c r="D12" s="61"/>
    </row>
    <row r="13" spans="1:10" ht="15.75" x14ac:dyDescent="0.25">
      <c r="A13" s="28" t="s">
        <v>8</v>
      </c>
      <c r="B13" s="48">
        <v>9.16</v>
      </c>
      <c r="C13" s="37"/>
      <c r="D13" s="61"/>
    </row>
    <row r="14" spans="1:10" ht="18" x14ac:dyDescent="0.25">
      <c r="A14" s="28" t="s">
        <v>75</v>
      </c>
      <c r="B14" s="48">
        <v>38.700000000000003</v>
      </c>
      <c r="C14" s="37"/>
      <c r="D14" s="61"/>
    </row>
    <row r="15" spans="1:10" ht="18" x14ac:dyDescent="0.25">
      <c r="A15" s="28" t="s">
        <v>69</v>
      </c>
      <c r="B15" s="48">
        <v>55</v>
      </c>
      <c r="C15" s="37"/>
      <c r="D15" s="61"/>
    </row>
    <row r="16" spans="1:10" ht="18" x14ac:dyDescent="0.25">
      <c r="A16" s="28" t="s">
        <v>62</v>
      </c>
      <c r="B16" s="48">
        <v>7.5</v>
      </c>
      <c r="C16" s="37"/>
      <c r="D16" s="61"/>
    </row>
    <row r="17" spans="1:4" ht="7.5" customHeight="1" x14ac:dyDescent="0.25">
      <c r="A17" s="28"/>
      <c r="B17" s="48"/>
      <c r="C17" s="46"/>
      <c r="D17" s="55"/>
    </row>
    <row r="18" spans="1:4" ht="15.75" x14ac:dyDescent="0.25">
      <c r="A18" s="28" t="s">
        <v>9</v>
      </c>
      <c r="B18" s="48">
        <v>225</v>
      </c>
      <c r="C18" s="37"/>
      <c r="D18" s="61"/>
    </row>
    <row r="19" spans="1:4" ht="7.5" customHeight="1" x14ac:dyDescent="0.25">
      <c r="A19" s="28"/>
      <c r="B19" s="48"/>
      <c r="C19" s="46"/>
      <c r="D19" s="47"/>
    </row>
    <row r="20" spans="1:4" ht="15.75" x14ac:dyDescent="0.25">
      <c r="A20" s="27" t="s">
        <v>10</v>
      </c>
      <c r="B20" s="48"/>
      <c r="C20" s="46"/>
      <c r="D20" s="55"/>
    </row>
    <row r="21" spans="1:4" ht="15.75" x14ac:dyDescent="0.25">
      <c r="A21" s="28" t="s">
        <v>14</v>
      </c>
      <c r="B21" s="48">
        <v>14.31</v>
      </c>
      <c r="C21" s="37"/>
      <c r="D21" s="61"/>
    </row>
    <row r="22" spans="1:4" ht="15.75" x14ac:dyDescent="0.25">
      <c r="A22" s="28" t="s">
        <v>11</v>
      </c>
      <c r="B22" s="48">
        <v>27.86</v>
      </c>
      <c r="C22" s="49"/>
      <c r="D22" s="63"/>
    </row>
    <row r="23" spans="1:4" ht="18" x14ac:dyDescent="0.25">
      <c r="A23" s="28" t="s">
        <v>71</v>
      </c>
      <c r="B23" s="48">
        <f>B5*0.25</f>
        <v>20</v>
      </c>
      <c r="C23" s="37"/>
      <c r="D23" s="61"/>
    </row>
    <row r="24" spans="1:4" ht="15.75" x14ac:dyDescent="0.25">
      <c r="A24" s="28" t="s">
        <v>12</v>
      </c>
      <c r="B24" s="48">
        <v>4.25</v>
      </c>
      <c r="C24" s="37"/>
      <c r="D24" s="61"/>
    </row>
    <row r="25" spans="1:4" ht="15.75" x14ac:dyDescent="0.25">
      <c r="A25" s="28" t="s">
        <v>82</v>
      </c>
      <c r="B25" s="48"/>
      <c r="C25" s="37"/>
      <c r="D25" s="61"/>
    </row>
    <row r="26" spans="1:4" ht="15.75" x14ac:dyDescent="0.25">
      <c r="A26" s="27" t="s">
        <v>23</v>
      </c>
      <c r="B26" s="51">
        <f>SUM(B11:B24)</f>
        <v>443.52000000000004</v>
      </c>
      <c r="C26" s="64"/>
      <c r="D26" s="65">
        <f>SUM(D11:D24)</f>
        <v>0</v>
      </c>
    </row>
    <row r="27" spans="1:4" ht="15.75" x14ac:dyDescent="0.25">
      <c r="A27" s="27" t="s">
        <v>24</v>
      </c>
      <c r="B27" s="51">
        <f>B7-B26</f>
        <v>4.4799999999999613</v>
      </c>
      <c r="C27" s="64"/>
      <c r="D27" s="65">
        <f>D7-D26</f>
        <v>0</v>
      </c>
    </row>
    <row r="28" spans="1:4" ht="7.5" customHeight="1" x14ac:dyDescent="0.25">
      <c r="A28" s="28"/>
      <c r="B28" s="51"/>
      <c r="C28" s="46"/>
      <c r="D28" s="47"/>
    </row>
    <row r="29" spans="1:4" ht="15.75" x14ac:dyDescent="0.25">
      <c r="A29" s="27" t="s">
        <v>25</v>
      </c>
      <c r="B29" s="51">
        <f>B26/B5</f>
        <v>5.5440000000000005</v>
      </c>
      <c r="C29" s="64"/>
      <c r="D29" s="65" t="e">
        <f>D26/D5</f>
        <v>#DIV/0!</v>
      </c>
    </row>
    <row r="30" spans="1:4" ht="15.75" thickBot="1" x14ac:dyDescent="0.3">
      <c r="C30" s="30"/>
      <c r="D30" s="9"/>
    </row>
    <row r="31" spans="1:4" ht="18" thickTop="1" x14ac:dyDescent="0.25">
      <c r="A31" s="17" t="s">
        <v>32</v>
      </c>
      <c r="B31" s="17"/>
      <c r="C31" s="69"/>
      <c r="D31" s="17"/>
    </row>
    <row r="32" spans="1:4" ht="60.75" customHeight="1" x14ac:dyDescent="0.25">
      <c r="A32" s="96" t="s">
        <v>77</v>
      </c>
      <c r="B32" s="96"/>
      <c r="C32" s="96"/>
      <c r="D32" s="96"/>
    </row>
    <row r="33" spans="1:9" ht="36.75" customHeight="1" x14ac:dyDescent="0.25">
      <c r="A33" s="96" t="s">
        <v>49</v>
      </c>
      <c r="B33" s="96"/>
      <c r="C33" s="96"/>
      <c r="D33" s="96"/>
    </row>
    <row r="34" spans="1:9" ht="17.25" customHeight="1" x14ac:dyDescent="0.25">
      <c r="A34" t="s">
        <v>41</v>
      </c>
    </row>
    <row r="35" spans="1:9" ht="17.25" x14ac:dyDescent="0.25">
      <c r="A35" t="s">
        <v>38</v>
      </c>
      <c r="C35" s="31"/>
    </row>
    <row r="36" spans="1:9" ht="17.25" x14ac:dyDescent="0.25">
      <c r="A36" t="s">
        <v>35</v>
      </c>
    </row>
    <row r="37" spans="1:9" ht="17.25" x14ac:dyDescent="0.25">
      <c r="A37" t="s">
        <v>40</v>
      </c>
    </row>
    <row r="38" spans="1:9" ht="7.5" customHeight="1" thickBot="1" x14ac:dyDescent="0.3"/>
    <row r="39" spans="1:9" ht="15" customHeight="1" x14ac:dyDescent="0.25">
      <c r="A39" s="107" t="s">
        <v>47</v>
      </c>
      <c r="B39" s="108"/>
      <c r="C39" s="108"/>
      <c r="D39" s="109"/>
      <c r="E39" s="15"/>
      <c r="F39" s="15"/>
      <c r="G39" s="15"/>
      <c r="H39" s="15"/>
      <c r="I39" s="15"/>
    </row>
    <row r="40" spans="1:9" ht="15" customHeight="1" thickBot="1" x14ac:dyDescent="0.3">
      <c r="A40" s="110" t="s">
        <v>48</v>
      </c>
      <c r="B40" s="111"/>
      <c r="C40" s="111"/>
      <c r="D40" s="67"/>
      <c r="E40" s="15"/>
      <c r="F40" s="15"/>
      <c r="G40" s="15"/>
      <c r="H40" s="15"/>
      <c r="I40" s="15"/>
    </row>
    <row r="41" spans="1:9" ht="168" customHeight="1" thickBot="1" x14ac:dyDescent="0.3">
      <c r="A41" s="68"/>
      <c r="B41" s="114" t="s">
        <v>46</v>
      </c>
      <c r="C41" s="115"/>
      <c r="D41" s="116"/>
      <c r="E41" s="20"/>
      <c r="F41" s="20"/>
      <c r="G41" s="20"/>
      <c r="H41" s="20"/>
      <c r="I41" s="20"/>
    </row>
  </sheetData>
  <sheetProtection algorithmName="SHA-512" hashValue="KvwPcXEO2p+GLYNiR6S3A8/fgDwaplogC6M0HAzwV7vwCdm0Q/myOn6QxczQ/z0SvBLCx5B+W/2ttVLwxIsYUA==" saltValue="rj7WIOO0gPXzQCZsgXLctQ==" spinCount="100000" sheet="1" objects="1" scenarios="1"/>
  <mergeCells count="6">
    <mergeCell ref="A39:D39"/>
    <mergeCell ref="A40:C40"/>
    <mergeCell ref="A1:D1"/>
    <mergeCell ref="A32:D32"/>
    <mergeCell ref="B41:D41"/>
    <mergeCell ref="A33:D33"/>
  </mergeCells>
  <printOptions horizontalCentered="1" verticalCentered="1"/>
  <pageMargins left="1.25" right="1" top="0.5" bottom="0.25" header="0.3" footer="0.3"/>
  <pageSetup scale="86" fitToWidth="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D5" sqref="D5"/>
    </sheetView>
  </sheetViews>
  <sheetFormatPr defaultRowHeight="15" x14ac:dyDescent="0.25"/>
  <cols>
    <col min="1" max="1" width="35.85546875" customWidth="1"/>
    <col min="2" max="2" width="42.85546875" customWidth="1"/>
    <col min="3" max="3" width="2.5703125" customWidth="1"/>
    <col min="4" max="4" width="14.140625" customWidth="1"/>
  </cols>
  <sheetData>
    <row r="1" spans="1:7" ht="53.25" customHeight="1" x14ac:dyDescent="0.3">
      <c r="A1" s="106" t="s">
        <v>95</v>
      </c>
      <c r="B1" s="118"/>
      <c r="C1" s="118"/>
      <c r="D1" s="118"/>
      <c r="G1" s="2"/>
    </row>
    <row r="2" spans="1:7" ht="7.5" customHeight="1" x14ac:dyDescent="0.25"/>
    <row r="3" spans="1:7" ht="15" customHeight="1" x14ac:dyDescent="0.25">
      <c r="C3" s="2"/>
      <c r="D3" s="2" t="s">
        <v>50</v>
      </c>
    </row>
    <row r="4" spans="1:7" ht="15.75" x14ac:dyDescent="0.25">
      <c r="A4" s="27" t="s">
        <v>0</v>
      </c>
      <c r="B4" s="28"/>
      <c r="C4" s="2"/>
      <c r="D4" s="2" t="s">
        <v>51</v>
      </c>
    </row>
    <row r="5" spans="1:7" ht="15.75" x14ac:dyDescent="0.25">
      <c r="A5" s="28" t="s">
        <v>1</v>
      </c>
      <c r="B5" s="28">
        <v>75</v>
      </c>
      <c r="C5" s="74"/>
      <c r="D5" s="71"/>
    </row>
    <row r="6" spans="1:7" ht="15.75" x14ac:dyDescent="0.25">
      <c r="A6" s="28" t="s">
        <v>2</v>
      </c>
      <c r="B6" s="48">
        <v>10</v>
      </c>
      <c r="C6" s="30"/>
      <c r="D6" s="72"/>
    </row>
    <row r="7" spans="1:7" ht="15.75" x14ac:dyDescent="0.25">
      <c r="A7" s="27" t="s">
        <v>3</v>
      </c>
      <c r="B7" s="51">
        <f>B6*B5</f>
        <v>750</v>
      </c>
      <c r="C7" s="75"/>
      <c r="D7" s="73">
        <f>D5*D6</f>
        <v>0</v>
      </c>
    </row>
    <row r="8" spans="1:7" ht="7.5" customHeight="1" x14ac:dyDescent="0.25">
      <c r="A8" s="28"/>
      <c r="B8" s="48"/>
      <c r="C8" s="76"/>
      <c r="D8" s="11"/>
    </row>
    <row r="9" spans="1:7" ht="18" x14ac:dyDescent="0.25">
      <c r="A9" s="27" t="s">
        <v>67</v>
      </c>
      <c r="B9" s="48"/>
      <c r="C9" s="76"/>
      <c r="D9" s="11"/>
    </row>
    <row r="10" spans="1:7" ht="18" x14ac:dyDescent="0.25">
      <c r="A10" s="27" t="s">
        <v>59</v>
      </c>
      <c r="B10" s="48"/>
      <c r="C10" s="77"/>
      <c r="D10" s="13"/>
    </row>
    <row r="11" spans="1:7" ht="15.75" x14ac:dyDescent="0.25">
      <c r="A11" s="28" t="s">
        <v>4</v>
      </c>
      <c r="B11" s="48">
        <v>25.74</v>
      </c>
      <c r="C11" s="30"/>
      <c r="D11" s="72"/>
    </row>
    <row r="12" spans="1:7" ht="15.75" x14ac:dyDescent="0.25">
      <c r="A12" s="28" t="s">
        <v>13</v>
      </c>
      <c r="B12" s="48">
        <v>15.06</v>
      </c>
      <c r="C12" s="30"/>
      <c r="D12" s="72"/>
    </row>
    <row r="13" spans="1:7" ht="15.75" x14ac:dyDescent="0.25">
      <c r="A13" s="27" t="s">
        <v>28</v>
      </c>
      <c r="B13" s="48"/>
      <c r="C13" s="78"/>
      <c r="D13" s="14"/>
    </row>
    <row r="14" spans="1:7" ht="18" x14ac:dyDescent="0.25">
      <c r="A14" s="28" t="s">
        <v>60</v>
      </c>
      <c r="B14" s="48">
        <v>35</v>
      </c>
      <c r="C14" s="30"/>
      <c r="D14" s="72"/>
    </row>
    <row r="15" spans="1:7" ht="18" x14ac:dyDescent="0.25">
      <c r="A15" s="28" t="s">
        <v>69</v>
      </c>
      <c r="B15" s="48">
        <v>100</v>
      </c>
      <c r="C15" s="30"/>
      <c r="D15" s="72"/>
    </row>
    <row r="16" spans="1:7" ht="18" x14ac:dyDescent="0.25">
      <c r="A16" s="28" t="s">
        <v>62</v>
      </c>
      <c r="B16" s="48">
        <v>7.5</v>
      </c>
      <c r="C16" s="30"/>
      <c r="D16" s="72"/>
    </row>
    <row r="17" spans="1:4" ht="7.5" customHeight="1" x14ac:dyDescent="0.25">
      <c r="A17" s="28"/>
      <c r="B17" s="48"/>
      <c r="C17" s="78"/>
      <c r="D17" s="14"/>
    </row>
    <row r="18" spans="1:4" ht="15.75" x14ac:dyDescent="0.25">
      <c r="A18" s="28" t="s">
        <v>9</v>
      </c>
      <c r="B18" s="48">
        <v>225</v>
      </c>
      <c r="C18" s="30"/>
      <c r="D18" s="72"/>
    </row>
    <row r="19" spans="1:4" ht="7.5" customHeight="1" x14ac:dyDescent="0.25">
      <c r="A19" s="28"/>
      <c r="B19" s="48"/>
      <c r="C19" s="78"/>
      <c r="D19" s="12"/>
    </row>
    <row r="20" spans="1:4" ht="15.75" x14ac:dyDescent="0.25">
      <c r="A20" s="27" t="s">
        <v>10</v>
      </c>
      <c r="B20" s="48"/>
      <c r="C20" s="78"/>
      <c r="D20" s="14"/>
    </row>
    <row r="21" spans="1:4" ht="15.75" x14ac:dyDescent="0.25">
      <c r="A21" s="28" t="s">
        <v>11</v>
      </c>
      <c r="B21" s="48">
        <v>27.86</v>
      </c>
      <c r="C21" s="30"/>
      <c r="D21" s="72"/>
    </row>
    <row r="22" spans="1:4" ht="18" x14ac:dyDescent="0.25">
      <c r="A22" s="28" t="s">
        <v>71</v>
      </c>
      <c r="B22" s="48">
        <f>B5*0.5</f>
        <v>37.5</v>
      </c>
      <c r="C22" s="79"/>
      <c r="D22" s="81"/>
    </row>
    <row r="23" spans="1:4" ht="15.75" x14ac:dyDescent="0.25">
      <c r="A23" s="28" t="s">
        <v>12</v>
      </c>
      <c r="B23" s="48">
        <v>4.5</v>
      </c>
      <c r="C23" s="30"/>
      <c r="D23" s="72"/>
    </row>
    <row r="24" spans="1:4" ht="15.75" x14ac:dyDescent="0.25">
      <c r="A24" s="28" t="s">
        <v>82</v>
      </c>
      <c r="B24" s="48"/>
      <c r="C24" s="30"/>
      <c r="D24" s="72"/>
    </row>
    <row r="25" spans="1:4" ht="15.75" x14ac:dyDescent="0.25">
      <c r="A25" s="27" t="s">
        <v>23</v>
      </c>
      <c r="B25" s="51">
        <f>SUM(B11:B23)</f>
        <v>478.16</v>
      </c>
      <c r="C25" s="80"/>
      <c r="D25" s="82">
        <f>SUM(D11:D23)</f>
        <v>0</v>
      </c>
    </row>
    <row r="26" spans="1:4" ht="7.5" customHeight="1" x14ac:dyDescent="0.25">
      <c r="A26" s="27"/>
      <c r="B26" s="51"/>
      <c r="C26" s="80"/>
      <c r="D26" s="10"/>
    </row>
    <row r="27" spans="1:4" ht="15.75" x14ac:dyDescent="0.25">
      <c r="A27" s="27" t="s">
        <v>24</v>
      </c>
      <c r="B27" s="51">
        <f>B7-B25</f>
        <v>271.83999999999997</v>
      </c>
      <c r="C27" s="80"/>
      <c r="D27" s="82">
        <f>D7-D25</f>
        <v>0</v>
      </c>
    </row>
    <row r="28" spans="1:4" ht="7.5" customHeight="1" x14ac:dyDescent="0.25">
      <c r="A28" s="28"/>
      <c r="B28" s="48"/>
      <c r="C28" s="78"/>
      <c r="D28" s="12"/>
    </row>
    <row r="29" spans="1:4" ht="15.75" x14ac:dyDescent="0.25">
      <c r="A29" s="27" t="s">
        <v>25</v>
      </c>
      <c r="B29" s="51">
        <f>B25/B5</f>
        <v>6.3754666666666671</v>
      </c>
      <c r="C29" s="80"/>
      <c r="D29" s="82" t="e">
        <f>D25/D5</f>
        <v>#DIV/0!</v>
      </c>
    </row>
    <row r="30" spans="1:4" ht="15.75" thickBot="1" x14ac:dyDescent="0.3"/>
    <row r="31" spans="1:4" ht="18" thickTop="1" x14ac:dyDescent="0.25">
      <c r="A31" s="17" t="s">
        <v>32</v>
      </c>
      <c r="B31" s="17"/>
      <c r="C31" s="17"/>
      <c r="D31" s="17"/>
    </row>
    <row r="32" spans="1:4" ht="49.5" customHeight="1" x14ac:dyDescent="0.25">
      <c r="A32" s="96" t="s">
        <v>78</v>
      </c>
      <c r="B32" s="96"/>
      <c r="C32" s="96"/>
      <c r="D32" s="96"/>
    </row>
    <row r="33" spans="1:9" ht="32.25" customHeight="1" x14ac:dyDescent="0.25">
      <c r="A33" s="96" t="s">
        <v>79</v>
      </c>
      <c r="B33" s="96"/>
      <c r="C33" s="96"/>
      <c r="D33" s="96"/>
    </row>
    <row r="34" spans="1:9" ht="19.5" customHeight="1" x14ac:dyDescent="0.25">
      <c r="A34" t="s">
        <v>43</v>
      </c>
    </row>
    <row r="35" spans="1:9" ht="18.75" customHeight="1" x14ac:dyDescent="0.25">
      <c r="A35" t="s">
        <v>44</v>
      </c>
    </row>
    <row r="36" spans="1:9" ht="20.25" customHeight="1" x14ac:dyDescent="0.25">
      <c r="A36" t="s">
        <v>35</v>
      </c>
    </row>
    <row r="37" spans="1:9" ht="19.5" customHeight="1" x14ac:dyDescent="0.25">
      <c r="A37" t="s">
        <v>39</v>
      </c>
    </row>
    <row r="38" spans="1:9" ht="15.75" thickBot="1" x14ac:dyDescent="0.3"/>
    <row r="39" spans="1:9" ht="15" customHeight="1" thickTop="1" x14ac:dyDescent="0.25">
      <c r="A39" s="100" t="s">
        <v>47</v>
      </c>
      <c r="B39" s="101"/>
      <c r="C39" s="101"/>
      <c r="D39" s="102"/>
      <c r="E39" s="15"/>
      <c r="F39" s="15"/>
      <c r="G39" s="15"/>
      <c r="H39" s="15"/>
      <c r="I39" s="15"/>
    </row>
    <row r="40" spans="1:9" ht="15" customHeight="1" thickBot="1" x14ac:dyDescent="0.3">
      <c r="A40" s="103" t="s">
        <v>48</v>
      </c>
      <c r="B40" s="104"/>
      <c r="C40" s="104"/>
      <c r="D40" s="105"/>
      <c r="E40" s="15"/>
      <c r="F40" s="15"/>
      <c r="G40" s="15"/>
      <c r="H40" s="15"/>
      <c r="I40" s="15"/>
    </row>
    <row r="41" spans="1:9" ht="152.25" customHeight="1" thickTop="1" thickBot="1" x14ac:dyDescent="0.3">
      <c r="A41" s="16"/>
      <c r="B41" s="117" t="s">
        <v>46</v>
      </c>
      <c r="C41" s="117"/>
      <c r="D41" s="117"/>
      <c r="E41" s="20"/>
      <c r="F41" s="20"/>
      <c r="G41" s="20"/>
      <c r="H41" s="20"/>
      <c r="I41" s="20"/>
    </row>
    <row r="42" spans="1:9" ht="15.75" thickTop="1" x14ac:dyDescent="0.25"/>
  </sheetData>
  <sheetProtection algorithmName="SHA-512" hashValue="fR/41NlfBatyVfrMZbKxUZbxpU3By0X6RpnC4voCe798ocedOLLRA8YdtDayI6wzIy8l0wdY+m5t8kYD0aN3MA==" saltValue="8p3EYFJczWTWooPaXGwnsQ==" spinCount="100000" sheet="1" objects="1" scenarios="1"/>
  <mergeCells count="6">
    <mergeCell ref="B41:D41"/>
    <mergeCell ref="A1:D1"/>
    <mergeCell ref="A32:D32"/>
    <mergeCell ref="A33:D33"/>
    <mergeCell ref="A39:D39"/>
    <mergeCell ref="A40:D40"/>
  </mergeCells>
  <printOptions horizontalCentered="1" verticalCentered="1"/>
  <pageMargins left="1" right="0.75" top="0.5" bottom="0.25" header="0.3" footer="0.3"/>
  <pageSetup scale="89" fitToWidth="0" orientation="portrait" horizontalDpi="4294967295" verticalDpi="4294967295" r:id="rId1"/>
  <ignoredErrors>
    <ignoredError sqref="D2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D5" sqref="D5"/>
    </sheetView>
  </sheetViews>
  <sheetFormatPr defaultRowHeight="15" x14ac:dyDescent="0.25"/>
  <cols>
    <col min="1" max="1" width="35.140625" customWidth="1"/>
    <col min="2" max="2" width="45.42578125" customWidth="1"/>
    <col min="3" max="3" width="3" customWidth="1"/>
    <col min="4" max="4" width="11.140625" customWidth="1"/>
  </cols>
  <sheetData>
    <row r="1" spans="1:7" ht="46.5" customHeight="1" x14ac:dyDescent="0.35">
      <c r="A1" s="119" t="s">
        <v>66</v>
      </c>
      <c r="B1" s="119"/>
      <c r="C1" s="119"/>
      <c r="D1" s="119"/>
      <c r="G1" s="2"/>
    </row>
    <row r="2" spans="1:7" ht="7.5" customHeight="1" x14ac:dyDescent="0.25">
      <c r="C2" s="29"/>
    </row>
    <row r="3" spans="1:7" ht="15" customHeight="1" x14ac:dyDescent="0.25">
      <c r="A3" s="28"/>
      <c r="B3" s="28"/>
      <c r="C3" s="32"/>
      <c r="D3" s="27" t="s">
        <v>50</v>
      </c>
    </row>
    <row r="4" spans="1:7" ht="15.75" x14ac:dyDescent="0.25">
      <c r="A4" s="27" t="s">
        <v>15</v>
      </c>
      <c r="B4" s="28"/>
      <c r="C4" s="32"/>
      <c r="D4" s="27" t="s">
        <v>51</v>
      </c>
    </row>
    <row r="5" spans="1:7" ht="15.75" x14ac:dyDescent="0.25">
      <c r="A5" s="28" t="s">
        <v>1</v>
      </c>
      <c r="B5" s="28">
        <v>85</v>
      </c>
      <c r="C5" s="34"/>
      <c r="D5" s="60"/>
    </row>
    <row r="6" spans="1:7" ht="15.75" x14ac:dyDescent="0.25">
      <c r="A6" s="28" t="s">
        <v>2</v>
      </c>
      <c r="B6" s="48">
        <v>8</v>
      </c>
      <c r="C6" s="37"/>
      <c r="D6" s="61"/>
    </row>
    <row r="7" spans="1:7" ht="15.75" x14ac:dyDescent="0.25">
      <c r="A7" s="27" t="s">
        <v>3</v>
      </c>
      <c r="B7" s="51">
        <f>B5*B6</f>
        <v>680</v>
      </c>
      <c r="C7" s="40"/>
      <c r="D7" s="62">
        <f>D5*D6</f>
        <v>0</v>
      </c>
    </row>
    <row r="8" spans="1:7" ht="15.75" x14ac:dyDescent="0.25">
      <c r="A8" s="27"/>
      <c r="B8" s="51"/>
      <c r="C8" s="42"/>
      <c r="D8" s="43"/>
    </row>
    <row r="9" spans="1:7" ht="18" x14ac:dyDescent="0.25">
      <c r="A9" s="27" t="s">
        <v>67</v>
      </c>
      <c r="B9" s="48"/>
      <c r="C9" s="42"/>
      <c r="D9" s="43"/>
    </row>
    <row r="10" spans="1:7" ht="18" x14ac:dyDescent="0.25">
      <c r="A10" s="27" t="s">
        <v>59</v>
      </c>
      <c r="B10" s="48"/>
      <c r="C10" s="44"/>
      <c r="D10" s="45"/>
    </row>
    <row r="11" spans="1:7" ht="15.75" x14ac:dyDescent="0.25">
      <c r="A11" s="28" t="s">
        <v>4</v>
      </c>
      <c r="B11" s="48">
        <v>25.74</v>
      </c>
      <c r="C11" s="37"/>
      <c r="D11" s="61"/>
    </row>
    <row r="12" spans="1:7" ht="15.75" x14ac:dyDescent="0.25">
      <c r="A12" s="28" t="s">
        <v>13</v>
      </c>
      <c r="B12" s="48">
        <v>15.06</v>
      </c>
      <c r="C12" s="37"/>
      <c r="D12" s="61"/>
    </row>
    <row r="13" spans="1:7" ht="7.5" customHeight="1" x14ac:dyDescent="0.25">
      <c r="A13" s="28"/>
      <c r="B13" s="48"/>
      <c r="C13" s="46"/>
      <c r="D13" s="55"/>
    </row>
    <row r="14" spans="1:7" ht="18" x14ac:dyDescent="0.25">
      <c r="A14" s="28" t="s">
        <v>72</v>
      </c>
      <c r="B14" s="48">
        <v>71.25</v>
      </c>
      <c r="C14" s="37"/>
      <c r="D14" s="61"/>
    </row>
    <row r="15" spans="1:7" ht="18" x14ac:dyDescent="0.25">
      <c r="A15" s="28" t="s">
        <v>69</v>
      </c>
      <c r="B15" s="48">
        <v>100</v>
      </c>
      <c r="C15" s="37"/>
      <c r="D15" s="61"/>
    </row>
    <row r="16" spans="1:7" ht="18" x14ac:dyDescent="0.25">
      <c r="A16" s="28" t="s">
        <v>62</v>
      </c>
      <c r="B16" s="48">
        <v>7.5</v>
      </c>
      <c r="C16" s="37"/>
      <c r="D16" s="61"/>
    </row>
    <row r="17" spans="1:4" ht="7.5" customHeight="1" x14ac:dyDescent="0.25">
      <c r="A17" s="28"/>
      <c r="B17" s="48"/>
      <c r="C17" s="46"/>
      <c r="D17" s="55"/>
    </row>
    <row r="18" spans="1:4" ht="15.75" x14ac:dyDescent="0.25">
      <c r="A18" s="28" t="s">
        <v>9</v>
      </c>
      <c r="B18" s="48">
        <v>225</v>
      </c>
      <c r="C18" s="37"/>
      <c r="D18" s="61"/>
    </row>
    <row r="19" spans="1:4" ht="7.5" customHeight="1" x14ac:dyDescent="0.25">
      <c r="A19" s="28"/>
      <c r="B19" s="48"/>
      <c r="C19" s="46"/>
      <c r="D19" s="47"/>
    </row>
    <row r="20" spans="1:4" ht="15.75" x14ac:dyDescent="0.25">
      <c r="A20" s="27" t="s">
        <v>10</v>
      </c>
      <c r="B20" s="48"/>
      <c r="C20" s="46"/>
      <c r="D20" s="55"/>
    </row>
    <row r="21" spans="1:4" ht="15.75" x14ac:dyDescent="0.25">
      <c r="A21" s="28" t="s">
        <v>14</v>
      </c>
      <c r="B21" s="48">
        <v>14.96</v>
      </c>
      <c r="C21" s="37"/>
      <c r="D21" s="61"/>
    </row>
    <row r="22" spans="1:4" ht="15.75" x14ac:dyDescent="0.25">
      <c r="A22" s="28" t="s">
        <v>11</v>
      </c>
      <c r="B22" s="48">
        <v>27.86</v>
      </c>
      <c r="C22" s="49"/>
      <c r="D22" s="63"/>
    </row>
    <row r="23" spans="1:4" ht="18" x14ac:dyDescent="0.25">
      <c r="A23" s="28" t="s">
        <v>71</v>
      </c>
      <c r="B23" s="48">
        <f>B5*0.5</f>
        <v>42.5</v>
      </c>
      <c r="C23" s="37"/>
      <c r="D23" s="61"/>
    </row>
    <row r="24" spans="1:4" ht="15.75" x14ac:dyDescent="0.25">
      <c r="A24" s="28" t="s">
        <v>12</v>
      </c>
      <c r="B24" s="48">
        <v>5.13</v>
      </c>
      <c r="C24" s="37"/>
      <c r="D24" s="61"/>
    </row>
    <row r="25" spans="1:4" ht="15.75" x14ac:dyDescent="0.25">
      <c r="A25" s="28" t="s">
        <v>82</v>
      </c>
      <c r="B25" s="48"/>
      <c r="C25" s="37"/>
      <c r="D25" s="61"/>
    </row>
    <row r="26" spans="1:4" ht="15.75" x14ac:dyDescent="0.25">
      <c r="A26" s="27" t="s">
        <v>23</v>
      </c>
      <c r="B26" s="51">
        <f>SUM(B11:B24)</f>
        <v>535</v>
      </c>
      <c r="C26" s="56"/>
      <c r="D26" s="83">
        <f>SUM(D11:D24)</f>
        <v>0</v>
      </c>
    </row>
    <row r="27" spans="1:4" ht="7.5" customHeight="1" x14ac:dyDescent="0.25">
      <c r="A27" s="28"/>
      <c r="B27" s="28"/>
      <c r="C27" s="54"/>
      <c r="D27" s="28"/>
    </row>
    <row r="28" spans="1:4" ht="15.75" x14ac:dyDescent="0.25">
      <c r="A28" s="27" t="s">
        <v>24</v>
      </c>
      <c r="B28" s="51">
        <f>B7-B26</f>
        <v>145</v>
      </c>
      <c r="C28" s="56"/>
      <c r="D28" s="83">
        <f>D7-D26</f>
        <v>0</v>
      </c>
    </row>
    <row r="29" spans="1:4" ht="7.5" customHeight="1" x14ac:dyDescent="0.25">
      <c r="A29" s="28"/>
      <c r="B29" s="28"/>
      <c r="C29" s="54"/>
      <c r="D29" s="28"/>
    </row>
    <row r="30" spans="1:4" ht="15.75" x14ac:dyDescent="0.25">
      <c r="A30" s="27" t="s">
        <v>25</v>
      </c>
      <c r="B30" s="51">
        <f>B26/B5</f>
        <v>6.2941176470588234</v>
      </c>
      <c r="C30" s="56"/>
      <c r="D30" s="83" t="e">
        <f>D26/D5</f>
        <v>#DIV/0!</v>
      </c>
    </row>
    <row r="31" spans="1:4" ht="15.75" thickBot="1" x14ac:dyDescent="0.3">
      <c r="C31" s="29"/>
    </row>
    <row r="32" spans="1:4" ht="18" thickTop="1" x14ac:dyDescent="0.25">
      <c r="A32" s="17" t="s">
        <v>32</v>
      </c>
      <c r="B32" s="17"/>
      <c r="C32" s="17"/>
      <c r="D32" s="17"/>
    </row>
    <row r="33" spans="1:9" ht="51" customHeight="1" x14ac:dyDescent="0.25">
      <c r="A33" s="96" t="s">
        <v>80</v>
      </c>
      <c r="B33" s="96"/>
      <c r="C33" s="96"/>
      <c r="D33" s="96"/>
    </row>
    <row r="34" spans="1:9" ht="36" customHeight="1" x14ac:dyDescent="0.25">
      <c r="A34" s="96" t="s">
        <v>49</v>
      </c>
      <c r="B34" s="96"/>
      <c r="C34" s="96"/>
      <c r="D34" s="96"/>
    </row>
    <row r="35" spans="1:9" ht="18.75" customHeight="1" x14ac:dyDescent="0.25">
      <c r="A35" t="s">
        <v>45</v>
      </c>
    </row>
    <row r="36" spans="1:9" ht="18.75" customHeight="1" x14ac:dyDescent="0.25">
      <c r="A36" t="s">
        <v>44</v>
      </c>
    </row>
    <row r="37" spans="1:9" ht="20.25" customHeight="1" x14ac:dyDescent="0.25">
      <c r="A37" t="s">
        <v>35</v>
      </c>
    </row>
    <row r="38" spans="1:9" ht="21" customHeight="1" x14ac:dyDescent="0.25">
      <c r="A38" t="s">
        <v>39</v>
      </c>
    </row>
    <row r="39" spans="1:9" ht="15.75" thickBot="1" x14ac:dyDescent="0.3"/>
    <row r="40" spans="1:9" ht="15.75" customHeight="1" thickTop="1" x14ac:dyDescent="0.25">
      <c r="A40" s="100" t="s">
        <v>47</v>
      </c>
      <c r="B40" s="101"/>
      <c r="C40" s="101"/>
      <c r="D40" s="102"/>
      <c r="E40" s="15"/>
      <c r="F40" s="15"/>
      <c r="G40" s="15"/>
      <c r="H40" s="15"/>
      <c r="I40" s="15"/>
    </row>
    <row r="41" spans="1:9" ht="15" customHeight="1" thickBot="1" x14ac:dyDescent="0.3">
      <c r="A41" s="103" t="s">
        <v>48</v>
      </c>
      <c r="B41" s="104"/>
      <c r="C41" s="104"/>
      <c r="D41" s="105"/>
      <c r="E41" s="15"/>
      <c r="F41" s="15"/>
      <c r="G41" s="15"/>
      <c r="H41" s="15"/>
      <c r="I41" s="15"/>
    </row>
    <row r="42" spans="1:9" ht="157.5" customHeight="1" thickTop="1" thickBot="1" x14ac:dyDescent="0.3">
      <c r="A42" s="84"/>
      <c r="B42" s="117" t="s">
        <v>46</v>
      </c>
      <c r="C42" s="117"/>
      <c r="D42" s="117"/>
      <c r="E42" s="20"/>
      <c r="F42" s="20"/>
      <c r="G42" s="20"/>
      <c r="H42" s="20"/>
      <c r="I42" s="20"/>
    </row>
    <row r="43" spans="1:9" ht="15.75" thickTop="1" x14ac:dyDescent="0.25"/>
  </sheetData>
  <sheetProtection algorithmName="SHA-512" hashValue="ASPJvlalrBbLqlcCFn85PnTPzTDAaS8lIfE4/IdBhIKUPHm7wsAqgSqyDU42KTqz4NdORXIelYwHYKP1lNtO0A==" saltValue="ZLa0C3BMpJ2e5fP9gbCaVA==" spinCount="100000" sheet="1" objects="1" scenarios="1"/>
  <mergeCells count="6">
    <mergeCell ref="B42:D42"/>
    <mergeCell ref="A1:D1"/>
    <mergeCell ref="A40:D40"/>
    <mergeCell ref="A41:D41"/>
    <mergeCell ref="A33:D33"/>
    <mergeCell ref="A34:D34"/>
  </mergeCells>
  <printOptions horizontalCentered="1" verticalCentered="1"/>
  <pageMargins left="1" right="0.75" top="0.5" bottom="0.25" header="0.3" footer="0.3"/>
  <pageSetup scale="87" fitToWidth="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Corn (yellow)</vt:lpstr>
      <vt:lpstr>Soybean (food grade)</vt:lpstr>
      <vt:lpstr> Oats </vt:lpstr>
      <vt:lpstr>Winter Wheat</vt:lpstr>
      <vt:lpstr>Barley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2019-05-17T13:26:41Z</dcterms:modified>
</cp:coreProperties>
</file>